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7" yWindow="32767" windowWidth="20490" windowHeight="10920" activeTab="0"/>
  </bookViews>
  <sheets>
    <sheet name="Indice" sheetId="1" r:id="rId1"/>
    <sheet name="1A" sheetId="2" r:id="rId2"/>
    <sheet name="1B" sheetId="3" r:id="rId3"/>
    <sheet name="1C" sheetId="4" r:id="rId4"/>
    <sheet name="1D" sheetId="5" r:id="rId5"/>
    <sheet name="2A" sheetId="6" r:id="rId6"/>
    <sheet name="2B" sheetId="7" r:id="rId7"/>
    <sheet name="2C" sheetId="8" r:id="rId8"/>
    <sheet name="2.1 C" sheetId="9" r:id="rId9"/>
    <sheet name="3A" sheetId="10" r:id="rId10"/>
    <sheet name="3B" sheetId="11" r:id="rId11"/>
    <sheet name="3C" sheetId="12" r:id="rId12"/>
    <sheet name="3D" sheetId="13" r:id="rId13"/>
    <sheet name="3E" sheetId="14" r:id="rId14"/>
    <sheet name="3F" sheetId="15" r:id="rId15"/>
    <sheet name="3G" sheetId="16" r:id="rId16"/>
    <sheet name="3H" sheetId="17" r:id="rId17"/>
    <sheet name="4A" sheetId="18" r:id="rId18"/>
    <sheet name="4B" sheetId="19" r:id="rId19"/>
    <sheet name="4C" sheetId="20" r:id="rId20"/>
    <sheet name="4D" sheetId="21" r:id="rId21"/>
    <sheet name="4E" sheetId="22" r:id="rId22"/>
    <sheet name="4F" sheetId="23" r:id="rId23"/>
    <sheet name="4G" sheetId="24" r:id="rId24"/>
  </sheets>
  <externalReferences>
    <externalReference r:id="rId27"/>
  </externalReferences>
  <definedNames/>
  <calcPr fullCalcOnLoad="1"/>
</workbook>
</file>

<file path=xl/comments4.xml><?xml version="1.0" encoding="utf-8"?>
<comments xmlns="http://schemas.openxmlformats.org/spreadsheetml/2006/main">
  <authors>
    <author>Esther Carrillo Gonzalez</author>
  </authors>
  <commentList>
    <comment ref="B4" authorId="0">
      <text>
        <r>
          <rPr>
            <b/>
            <sz val="9"/>
            <rFont val="Tahoma"/>
            <family val="2"/>
          </rPr>
          <t>Esther Carrillo Gonzalez:</t>
        </r>
        <r>
          <rPr>
            <sz val="9"/>
            <rFont val="Tahoma"/>
            <family val="2"/>
          </rPr>
          <t xml:space="preserve">
El Índice de Progreso Social (IPS) nace para satisfacer la necesidad de una medida integral
de la calidad de vida de la población. Esta medida es independiente de los indicadores económicos como el PIB, pero no busca reemplazarlos sino complementarlos. Su propósito principal
es evaluar aquello que realmente importa en la vida de las personas: ¿Tengo un hogar que me
brinde protección? ¿Tengo suficiente para comer? ¿Tengo acceso a educación? </t>
        </r>
      </text>
    </comment>
  </commentList>
</comments>
</file>

<file path=xl/sharedStrings.xml><?xml version="1.0" encoding="utf-8"?>
<sst xmlns="http://schemas.openxmlformats.org/spreadsheetml/2006/main" count="2403" uniqueCount="695">
  <si>
    <t>Acceso a servicios de salud (miles de personas)</t>
  </si>
  <si>
    <t>Acceso a servicios de salud (% de la poblacion)</t>
  </si>
  <si>
    <t>https://www.coneval.org.mx/coordinacion/entidades/DistritoFederal/Paginas/Pobreza_2018.aspx</t>
  </si>
  <si>
    <t>https://mexicocomovamos.mx/?s=mcv_ni&amp;i=DES</t>
  </si>
  <si>
    <t>NA</t>
  </si>
  <si>
    <t>2019/03</t>
  </si>
  <si>
    <t>2019/02</t>
  </si>
  <si>
    <t>2019/01</t>
  </si>
  <si>
    <t>2018/04</t>
  </si>
  <si>
    <t>2018/03</t>
  </si>
  <si>
    <t>2018/02</t>
  </si>
  <si>
    <t>2018/01</t>
  </si>
  <si>
    <t>2017/04</t>
  </si>
  <si>
    <t>2017/03</t>
  </si>
  <si>
    <t>2017/02</t>
  </si>
  <si>
    <t>2017/01</t>
  </si>
  <si>
    <t>2016/04</t>
  </si>
  <si>
    <t>2016/03</t>
  </si>
  <si>
    <t>2016/02</t>
  </si>
  <si>
    <t>2016/01</t>
  </si>
  <si>
    <t>2015/04</t>
  </si>
  <si>
    <t>2015/03</t>
  </si>
  <si>
    <t>2015/02</t>
  </si>
  <si>
    <t>2015/01</t>
  </si>
  <si>
    <t>2014/04</t>
  </si>
  <si>
    <t>2014/03</t>
  </si>
  <si>
    <t>2014/02</t>
  </si>
  <si>
    <t>2014/01</t>
  </si>
  <si>
    <t>2013/04</t>
  </si>
  <si>
    <t>2013/03</t>
  </si>
  <si>
    <t>2013/02</t>
  </si>
  <si>
    <t>2013/01</t>
  </si>
  <si>
    <t>2012/04</t>
  </si>
  <si>
    <t>2012/03</t>
  </si>
  <si>
    <t>2012/02</t>
  </si>
  <si>
    <t>2012/01</t>
  </si>
  <si>
    <t>2011/04</t>
  </si>
  <si>
    <t>2011/03</t>
  </si>
  <si>
    <t>2011/02</t>
  </si>
  <si>
    <t>2011/01</t>
  </si>
  <si>
    <t>2010/04</t>
  </si>
  <si>
    <t>2010/03</t>
  </si>
  <si>
    <t>2010/02</t>
  </si>
  <si>
    <t>2010/01</t>
  </si>
  <si>
    <t>2009/04</t>
  </si>
  <si>
    <t>2009/03</t>
  </si>
  <si>
    <t>2009/02</t>
  </si>
  <si>
    <t>2009/01</t>
  </si>
  <si>
    <t>2008/04</t>
  </si>
  <si>
    <t>2008/03</t>
  </si>
  <si>
    <t>2008/02</t>
  </si>
  <si>
    <t>2008/01</t>
  </si>
  <si>
    <t>2007/04</t>
  </si>
  <si>
    <t>2007/03</t>
  </si>
  <si>
    <t>2007/02</t>
  </si>
  <si>
    <t>2007/01</t>
  </si>
  <si>
    <t>2006/04</t>
  </si>
  <si>
    <t>2006/03</t>
  </si>
  <si>
    <t>2006/02</t>
  </si>
  <si>
    <t>2006/01</t>
  </si>
  <si>
    <t>2005/04</t>
  </si>
  <si>
    <t>2005/03</t>
  </si>
  <si>
    <t>2005/02</t>
  </si>
  <si>
    <t>2005/01</t>
  </si>
  <si>
    <t>Periodo</t>
  </si>
  <si>
    <t>Cambio trimestral puntos porcentuales</t>
  </si>
  <si>
    <t>Nacional</t>
  </si>
  <si>
    <t>gini_nac</t>
  </si>
  <si>
    <t>Zacatecas</t>
  </si>
  <si>
    <t>Yucatán</t>
  </si>
  <si>
    <t>Veracruz</t>
  </si>
  <si>
    <t>Tlaxcala</t>
  </si>
  <si>
    <t>Tamaulipas</t>
  </si>
  <si>
    <t>Tabasco</t>
  </si>
  <si>
    <t>Sonora</t>
  </si>
  <si>
    <t>Sinaloa</t>
  </si>
  <si>
    <t>San Luis Potosí</t>
  </si>
  <si>
    <t>Quintana Roo</t>
  </si>
  <si>
    <t>Querétaro</t>
  </si>
  <si>
    <t>Puebla</t>
  </si>
  <si>
    <t>Oaxaca</t>
  </si>
  <si>
    <t>Nuevo León</t>
  </si>
  <si>
    <t>Nayarit</t>
  </si>
  <si>
    <t>Morelos</t>
  </si>
  <si>
    <t>Michoacán</t>
  </si>
  <si>
    <t>México</t>
  </si>
  <si>
    <t>Jalisco</t>
  </si>
  <si>
    <t>Hidalgo</t>
  </si>
  <si>
    <t>Guerrero</t>
  </si>
  <si>
    <t>Guanajuato</t>
  </si>
  <si>
    <t>Durango</t>
  </si>
  <si>
    <t>Distrito Federal</t>
  </si>
  <si>
    <t>Chihuahua</t>
  </si>
  <si>
    <t>Chiapas</t>
  </si>
  <si>
    <t>Colima</t>
  </si>
  <si>
    <t>Coahuila</t>
  </si>
  <si>
    <t>Campeche</t>
  </si>
  <si>
    <t>Baja California Sur</t>
  </si>
  <si>
    <t>Baja California</t>
  </si>
  <si>
    <t>Aguascalientes</t>
  </si>
  <si>
    <t>3T2019</t>
  </si>
  <si>
    <t>2T2019</t>
  </si>
  <si>
    <t>1T2019</t>
  </si>
  <si>
    <t>4T2018</t>
  </si>
  <si>
    <t>3T2018</t>
  </si>
  <si>
    <t>2T2018</t>
  </si>
  <si>
    <t>1T2018</t>
  </si>
  <si>
    <t>4T2017</t>
  </si>
  <si>
    <t>3T2017</t>
  </si>
  <si>
    <t>2T2017</t>
  </si>
  <si>
    <t>1T2017</t>
  </si>
  <si>
    <t>4T2016</t>
  </si>
  <si>
    <t>3T2016</t>
  </si>
  <si>
    <t>2T2016</t>
  </si>
  <si>
    <t>1T2016</t>
  </si>
  <si>
    <t>4T2015</t>
  </si>
  <si>
    <t>3T2015</t>
  </si>
  <si>
    <t>2T2015</t>
  </si>
  <si>
    <t>1T2015</t>
  </si>
  <si>
    <t>4T2014</t>
  </si>
  <si>
    <t>3T2014</t>
  </si>
  <si>
    <t>2T2014</t>
  </si>
  <si>
    <t>1T2014</t>
  </si>
  <si>
    <t>4T2013</t>
  </si>
  <si>
    <t>3T2013</t>
  </si>
  <si>
    <t>2T2013</t>
  </si>
  <si>
    <t>1T2013</t>
  </si>
  <si>
    <t>4T2012</t>
  </si>
  <si>
    <t>3T2012</t>
  </si>
  <si>
    <t>2T2012</t>
  </si>
  <si>
    <t>1T2012</t>
  </si>
  <si>
    <t>4T2011</t>
  </si>
  <si>
    <t>3T2011</t>
  </si>
  <si>
    <t>2T2011</t>
  </si>
  <si>
    <t>1T2011</t>
  </si>
  <si>
    <t>4T2010</t>
  </si>
  <si>
    <t>3T2010</t>
  </si>
  <si>
    <t>2T2010</t>
  </si>
  <si>
    <t>1T2010</t>
  </si>
  <si>
    <t>4T2009</t>
  </si>
  <si>
    <t>3T2009</t>
  </si>
  <si>
    <t>2T2009</t>
  </si>
  <si>
    <t>1T2009</t>
  </si>
  <si>
    <t>4T2008</t>
  </si>
  <si>
    <t>3T2008</t>
  </si>
  <si>
    <t>2T2008</t>
  </si>
  <si>
    <t>1T2008</t>
  </si>
  <si>
    <t>4T2007</t>
  </si>
  <si>
    <t>3T2007</t>
  </si>
  <si>
    <t>2T2007</t>
  </si>
  <si>
    <t>1T2007</t>
  </si>
  <si>
    <t>4T2006</t>
  </si>
  <si>
    <t>3T2006</t>
  </si>
  <si>
    <t>2T2006</t>
  </si>
  <si>
    <t>1T2006</t>
  </si>
  <si>
    <t>4T2005</t>
  </si>
  <si>
    <t>3T2005</t>
  </si>
  <si>
    <t>2T2005</t>
  </si>
  <si>
    <t>1T2005</t>
  </si>
  <si>
    <t>Trimestre/Año</t>
  </si>
  <si>
    <t>Orden</t>
  </si>
  <si>
    <t>2016</t>
  </si>
  <si>
    <t>Indicadores</t>
  </si>
  <si>
    <t>Indicador del estado mayoral indicador nacional</t>
  </si>
  <si>
    <t xml:space="preserve">ROJO:  </t>
  </si>
  <si>
    <t>LABORALES</t>
  </si>
  <si>
    <t>Indicador del estado menor al indicador nacional y cambio mayor al nacional</t>
  </si>
  <si>
    <t xml:space="preserve">AMARILLO: </t>
  </si>
  <si>
    <r>
      <rPr>
        <b/>
        <sz val="10"/>
        <color indexed="8"/>
        <rFont val="Calibri"/>
        <family val="2"/>
      </rPr>
      <t>Unidad</t>
    </r>
    <r>
      <rPr>
        <sz val="10"/>
        <color indexed="8"/>
        <rFont val="Calibri"/>
        <family val="2"/>
      </rPr>
      <t>: Coeficiente de Gini de los ingresos laborales, donde 1 es perfecta desigualdad y 0 perfecta igualdad</t>
    </r>
  </si>
  <si>
    <t>LOS INGRESOS</t>
  </si>
  <si>
    <t>Indicador del estado menor al indicador nacional y cambio menor al nacional</t>
  </si>
  <si>
    <t xml:space="preserve">VERDE: </t>
  </si>
  <si>
    <t>SEMÁFORO:</t>
  </si>
  <si>
    <r>
      <rPr>
        <b/>
        <sz val="9"/>
        <rFont val="Calibri"/>
        <family val="2"/>
      </rPr>
      <t>Periodicidad</t>
    </r>
    <r>
      <rPr>
        <sz val="9"/>
        <rFont val="Calibri"/>
        <family val="2"/>
      </rPr>
      <t>: trimestral</t>
    </r>
  </si>
  <si>
    <t xml:space="preserve">DESIGUALDAD DE </t>
  </si>
  <si>
    <t>Índice temático</t>
  </si>
  <si>
    <t>Pestaña</t>
  </si>
  <si>
    <t>1A</t>
  </si>
  <si>
    <t>1B</t>
  </si>
  <si>
    <t>Desigualdad de los ingresos laborales (por entidad Federativa 2005-2019)</t>
  </si>
  <si>
    <t>1C</t>
  </si>
  <si>
    <t>Indicadores de Bienestar</t>
  </si>
  <si>
    <t>Regresar al índice</t>
  </si>
  <si>
    <t>Fuente</t>
  </si>
  <si>
    <t>Indice de Desarrollo Social (Índice y ranking nacional)</t>
  </si>
  <si>
    <t>Estado</t>
  </si>
  <si>
    <t>CDMX</t>
  </si>
  <si>
    <t>Edo. Méx.</t>
  </si>
  <si>
    <t>IPS</t>
  </si>
  <si>
    <t>Ranking</t>
  </si>
  <si>
    <t>Indice de progreso social y ranking nacional 2019</t>
  </si>
  <si>
    <t>1D</t>
  </si>
  <si>
    <t>Pobreza</t>
  </si>
  <si>
    <t>Información de Pobreza en la Ciudad de México</t>
  </si>
  <si>
    <t>Población en situación de pobreza</t>
  </si>
  <si>
    <t>Población en situación de pobreza moderada</t>
  </si>
  <si>
    <t>Población en situación de pobreza extrema</t>
  </si>
  <si>
    <t>Población vulnerable por cancias sociales</t>
  </si>
  <si>
    <t>Población vulnerable por ingresos</t>
  </si>
  <si>
    <t>Población no pobre y no vulnerable</t>
  </si>
  <si>
    <t>Privación social</t>
  </si>
  <si>
    <t>Población con al menos una carencia social</t>
  </si>
  <si>
    <t>Población con al menos tres carencias sociales</t>
  </si>
  <si>
    <t>Indicadores de carencia social</t>
  </si>
  <si>
    <t>Rezago educativo</t>
  </si>
  <si>
    <t>Carencia por acceso a los servicios de salud</t>
  </si>
  <si>
    <t>Carencia por acceso a los servicios de seguridad social</t>
  </si>
  <si>
    <t>Carencia por calidad y espacios de la vivienda</t>
  </si>
  <si>
    <t>Carencia por acceso a los servicios básicos en la vivienda</t>
  </si>
  <si>
    <t>Carencia por acceso a la alimentación</t>
  </si>
  <si>
    <t>Bienestar</t>
  </si>
  <si>
    <t>Población con ingreso inferior a la línea de pobreza extrema por ingresos</t>
  </si>
  <si>
    <t>Población con ingreso inferior a la línea de pobreza por ingresos</t>
  </si>
  <si>
    <r>
      <rPr>
        <b/>
        <sz val="11"/>
        <color indexed="8"/>
        <rFont val="Century Gothic"/>
        <family val="2"/>
      </rPr>
      <t xml:space="preserve">Fuente: </t>
    </r>
    <r>
      <rPr>
        <sz val="11"/>
        <color indexed="8"/>
        <rFont val="Century Gothic"/>
        <family val="2"/>
      </rPr>
      <t>Estimaciones del CONEVAL con base en el MCS-ENIGH 2008.2010,2012,2014 y el MEC del MCS-ENIGH 2016 y 2018</t>
    </r>
  </si>
  <si>
    <t>Porcentaje, número de personas y carencias promedio por indicador de pobreza, 2008-2018 Ciudad de México</t>
  </si>
  <si>
    <t>Porcentaje</t>
  </si>
  <si>
    <t>Miles de personas</t>
  </si>
  <si>
    <t>Carencias promedio</t>
  </si>
  <si>
    <t>indicador</t>
  </si>
  <si>
    <t>Rezago educativo (miles de personas)</t>
  </si>
  <si>
    <t>Rezago educativo (% de población)</t>
  </si>
  <si>
    <t>Acceso a la seguridad social (miles de personas)</t>
  </si>
  <si>
    <t>Acceso a la seguridad social (% de la población)</t>
  </si>
  <si>
    <t>Acceso a la alimentación (miles de personas)</t>
  </si>
  <si>
    <t>Calidad y espacios de la vivienda (miles de personas)</t>
  </si>
  <si>
    <t>Acceso a la alimentación (%de la población)</t>
  </si>
  <si>
    <t>Calidad y espacios de la vivienda (% de la población)</t>
  </si>
  <si>
    <t>Educación</t>
  </si>
  <si>
    <t>Salud</t>
  </si>
  <si>
    <t>Seguridad Social</t>
  </si>
  <si>
    <t>Alimentación</t>
  </si>
  <si>
    <t>Vivienda</t>
  </si>
  <si>
    <t>Acceso a servicios básicos de la vivienda (miles de personas)</t>
  </si>
  <si>
    <t>Acceso a servicios básicos de la vivienda (% de la población)</t>
  </si>
  <si>
    <t>Indicadores de carencia social (miles de personas y % de la población)</t>
  </si>
  <si>
    <t>2A</t>
  </si>
  <si>
    <t>1T</t>
  </si>
  <si>
    <t>2T</t>
  </si>
  <si>
    <t>3T</t>
  </si>
  <si>
    <t>4T</t>
  </si>
  <si>
    <t>Población no económicamente activa (15 años y más, número de personas)</t>
  </si>
  <si>
    <t>Población no económicamente activa, disponible (15 años y más, número de personas)</t>
  </si>
  <si>
    <t>Población no económicamente activa, no disponible (15 años y más, número de personas)</t>
  </si>
  <si>
    <t>Con ingresos de hasta un salario mínimo (total)</t>
  </si>
  <si>
    <t>Con ingresos de hasta un salario mínimo (hombres)</t>
  </si>
  <si>
    <t>Con ingresos de hasta un salario mínimo (mujeres)</t>
  </si>
  <si>
    <t>Con ingresos de más de uno hasta dos salarios mínimos (total)</t>
  </si>
  <si>
    <t>Con ingresos de más de uno hasta dos salarios mínimos (hombres)</t>
  </si>
  <si>
    <t>Con ingresos de más de uno hasta dos salarios mínimos (mujeres)</t>
  </si>
  <si>
    <t>Con ingresos de más de dos hasta tres salarios mínimos (total)</t>
  </si>
  <si>
    <t>Con ingresos de  más de dos hasta tres salarios mínimos (hombres)</t>
  </si>
  <si>
    <t>Con ingresos de  más de dos hasta tres salarios mínimos (mujeres)</t>
  </si>
  <si>
    <t>Con ingresos de más de tres hasta cinco salarios mínimos (total)</t>
  </si>
  <si>
    <t>Con ingresos de más de tres hasta cinco salarios mínimos (hombres)</t>
  </si>
  <si>
    <t>Con ingresos de más de tres hasta cinco salarios mínimos (mujeres)</t>
  </si>
  <si>
    <t>Con ingresos de más de cinco salarios mínimos (total)</t>
  </si>
  <si>
    <t>Con ingresos de más de cinco salarios mínimos (hombres)</t>
  </si>
  <si>
    <t>Con ingresos de más de cinco salarios mínimos (mujeres)</t>
  </si>
  <si>
    <t>Con ingresos no especificados (total)</t>
  </si>
  <si>
    <t>Con ingresos no especificados (hombres)</t>
  </si>
  <si>
    <t>Con ingresos no especificados(mujeres)</t>
  </si>
  <si>
    <t>No recibe ingresos (total)</t>
  </si>
  <si>
    <t>No recibe ingresos (hombres)</t>
  </si>
  <si>
    <t>No recibe ingresos(mujeres)</t>
  </si>
  <si>
    <t>Población ocupada (total)</t>
  </si>
  <si>
    <t>Población ocupada (hombres)</t>
  </si>
  <si>
    <t>Población ocupada (mujeres)</t>
  </si>
  <si>
    <t>Poblacion ocupada en el sector informal (total)</t>
  </si>
  <si>
    <t>Poblacion ocupada en el sector informal (hombres)</t>
  </si>
  <si>
    <t>Poblacion ocupada en el sector informal (mujeres)</t>
  </si>
  <si>
    <t>Población económicamente activa (15 años y más, número de personas)</t>
  </si>
  <si>
    <t>Población en edad de trabajar (total)</t>
  </si>
  <si>
    <t>Población desocupada (total)</t>
  </si>
  <si>
    <t>Población desocupada (hombres)</t>
  </si>
  <si>
    <t>Población desocupada (mujeres)</t>
  </si>
  <si>
    <t xml:space="preserve">Población económicamente activa y no activa, población desocupada total </t>
  </si>
  <si>
    <t>Población ocupada (Desagregada por nivel de ingresos)</t>
  </si>
  <si>
    <t>2B</t>
  </si>
  <si>
    <t>Poblacion ocupada en el sector formal (total)</t>
  </si>
  <si>
    <t>Poblacion ocupada en el sector formal (hombres)</t>
  </si>
  <si>
    <t>Poblacion ocupada en el sector formal (mujeres)</t>
  </si>
  <si>
    <t>Comercio</t>
  </si>
  <si>
    <t>Construcción</t>
  </si>
  <si>
    <t>2C</t>
  </si>
  <si>
    <t>Población ocupada (desagregada por actividad económica)</t>
  </si>
  <si>
    <t>2.1C</t>
  </si>
  <si>
    <t>Pordentaje de población ocupada (desagregada por actividad económica)</t>
  </si>
  <si>
    <t>3A</t>
  </si>
  <si>
    <t>Ciudad</t>
  </si>
  <si>
    <t>Clave ciudad</t>
  </si>
  <si>
    <t>Entidad</t>
  </si>
  <si>
    <t>Sí</t>
  </si>
  <si>
    <t>Ponderador</t>
  </si>
  <si>
    <t>Subíndice</t>
  </si>
  <si>
    <t>Sistema de derecho confiable y objetivo</t>
  </si>
  <si>
    <t>Manejo sustentable del medio ambiente</t>
  </si>
  <si>
    <t>Sociedad incluyente, preparada y sana</t>
  </si>
  <si>
    <t>Mercado de factores</t>
  </si>
  <si>
    <t>Economía estable</t>
  </si>
  <si>
    <t>Precursores</t>
  </si>
  <si>
    <t>Aprovechamiento de las relaciones internacionales</t>
  </si>
  <si>
    <t>Innovación de los sectores económicos</t>
  </si>
  <si>
    <t>Inversión</t>
  </si>
  <si>
    <t>Talento</t>
  </si>
  <si>
    <t>General</t>
  </si>
  <si>
    <t>Indicador</t>
  </si>
  <si>
    <t>Unidades</t>
  </si>
  <si>
    <t>Ejecución de contratos</t>
  </si>
  <si>
    <t>Competencia en servicios notariales</t>
  </si>
  <si>
    <t>Robo de vehículos</t>
  </si>
  <si>
    <t>Tasa de homicidios</t>
  </si>
  <si>
    <t>Percepción de seguridad</t>
  </si>
  <si>
    <t>Secuestros</t>
  </si>
  <si>
    <t>Incidencia delictiva</t>
  </si>
  <si>
    <t>Disposición adecuada de residuos</t>
  </si>
  <si>
    <t>Aprovechamiento o quema de biogás en rellenos sanitarios</t>
  </si>
  <si>
    <t>Regalo o venta de residuos reciclables</t>
  </si>
  <si>
    <t>Separación básica de residuos</t>
  </si>
  <si>
    <t>Disponibilidad de acuíferos</t>
  </si>
  <si>
    <t>Consumo de agua</t>
  </si>
  <si>
    <t>Calidad del agua superficial</t>
  </si>
  <si>
    <t>Capacidad de tratamiento de agua en operación</t>
  </si>
  <si>
    <t>Emergencias ambientales</t>
  </si>
  <si>
    <t>Resiliencia a desastres naturales</t>
  </si>
  <si>
    <t>Desastres naturales</t>
  </si>
  <si>
    <t>Intensidad energética en la economía</t>
  </si>
  <si>
    <t>Viviendas que aprovechan energía solar</t>
  </si>
  <si>
    <t>Empresas certificadas como "limpia"</t>
  </si>
  <si>
    <t>Índice de gestión de calidad del aire</t>
  </si>
  <si>
    <t>Mortalidad infantil por enfermedades respiratorias</t>
  </si>
  <si>
    <t>Espacios culturales</t>
  </si>
  <si>
    <t>Visitas a museos INAH</t>
  </si>
  <si>
    <t>Rendimiento académico</t>
  </si>
  <si>
    <t>Escuelas de calidad</t>
  </si>
  <si>
    <t>Universidades de calidad</t>
  </si>
  <si>
    <t>Absorción de la demanda estudiantil</t>
  </si>
  <si>
    <t>Grado de escolaridad</t>
  </si>
  <si>
    <t>Cambio en la población altamente calificada</t>
  </si>
  <si>
    <t>Empresa socialmente responsable</t>
  </si>
  <si>
    <t>Diferencias de género en la fuerza laboral</t>
  </si>
  <si>
    <t>Equidad salarial</t>
  </si>
  <si>
    <t>Mujeres que estudian</t>
  </si>
  <si>
    <t>Personas por debajo de la línea de bienestar</t>
  </si>
  <si>
    <t>Viviendas con drenaje (sólo conexión a red pública)</t>
  </si>
  <si>
    <t>Viviendas con piso de tierra</t>
  </si>
  <si>
    <t>Mortalidad por diabetes y enfermedades hipertensivas</t>
  </si>
  <si>
    <t>Mortalidad infantil</t>
  </si>
  <si>
    <t>Médicos y enfermeras</t>
  </si>
  <si>
    <t>Médicos especializados</t>
  </si>
  <si>
    <t>Camas de hospital</t>
  </si>
  <si>
    <t>Acceso a instituciones de salud</t>
  </si>
  <si>
    <t>Cambio en acceso a servicios de salud</t>
  </si>
  <si>
    <t>Tasa de suicidios</t>
  </si>
  <si>
    <t>Índice de informalidad laboral entre mujeres y hombres</t>
  </si>
  <si>
    <t>Salario mensual para trabajadores de tiempo completo</t>
  </si>
  <si>
    <t>Producto medio del trabajo</t>
  </si>
  <si>
    <t>Contribución laboral</t>
  </si>
  <si>
    <t>Desigualdad salarial</t>
  </si>
  <si>
    <t>Población ocupada sin ingresos</t>
  </si>
  <si>
    <t>Cambio en población ocupada sin ingresos</t>
  </si>
  <si>
    <t>Jornadas laborales muy largas</t>
  </si>
  <si>
    <t>Migrantes (nal y ext) con educación superior</t>
  </si>
  <si>
    <t>Empresas con más de 10 empleados</t>
  </si>
  <si>
    <t>Costo de electricidad</t>
  </si>
  <si>
    <t>Demandantes de conflicto laboral</t>
  </si>
  <si>
    <t>Informalidad laboral</t>
  </si>
  <si>
    <t>Crédito a las empresas</t>
  </si>
  <si>
    <t>Tamaño del mercado hipotecario</t>
  </si>
  <si>
    <t>Sectores que han presentado alto crecimiento</t>
  </si>
  <si>
    <t>Crecimiento del PIB estatal</t>
  </si>
  <si>
    <t>Crecimiento del salario</t>
  </si>
  <si>
    <t>Diversificación económica</t>
  </si>
  <si>
    <t>Deuda municipal</t>
  </si>
  <si>
    <t>Desempleo</t>
  </si>
  <si>
    <t>Personas con ingresos mayores al promedio de la Ciudad</t>
  </si>
  <si>
    <t>Participación laboral</t>
  </si>
  <si>
    <t>Hogares con líneas telefónicas móviles</t>
  </si>
  <si>
    <t>Hogares con computadora internet</t>
  </si>
  <si>
    <t>Victimas en accidentes relacionados con transporte</t>
  </si>
  <si>
    <t>Sistema de transporte masivo</t>
  </si>
  <si>
    <t>Aerolíneas</t>
  </si>
  <si>
    <t>Flujo de pasajeros aéreos</t>
  </si>
  <si>
    <t>Líneas de autobús</t>
  </si>
  <si>
    <t>Inversión en transporte público</t>
  </si>
  <si>
    <t>Uso de automóvil particular</t>
  </si>
  <si>
    <t>Tiempos de traslado</t>
  </si>
  <si>
    <t>Uso de servicios financieros</t>
  </si>
  <si>
    <t>Acceso a servicios financieros</t>
  </si>
  <si>
    <t>Presupuesto destinado a transporte público (no motorizado)</t>
  </si>
  <si>
    <t>Accidentes por malas condiciones de camino</t>
  </si>
  <si>
    <t>Inversión extranjera directa neta</t>
  </si>
  <si>
    <t>Flujo de pasajeros del o hacia el extranjero</t>
  </si>
  <si>
    <t>Oferta hotelera de 4 y 5 estrellas</t>
  </si>
  <si>
    <t>Ocupación hotelera</t>
  </si>
  <si>
    <t>Sitios UNESCO</t>
  </si>
  <si>
    <t>Ciudad fronteriza o portuaria</t>
  </si>
  <si>
    <t>Empresas</t>
  </si>
  <si>
    <t>Grandes Empresas</t>
  </si>
  <si>
    <t>Productividad total de los factores</t>
  </si>
  <si>
    <t>Posgrados de calidad</t>
  </si>
  <si>
    <t>Centros de investigación</t>
  </si>
  <si>
    <t>Investigadores</t>
  </si>
  <si>
    <t>Patentes</t>
  </si>
  <si>
    <t>Valle de México</t>
  </si>
  <si>
    <t>Ciudad de México</t>
  </si>
  <si>
    <t>Más de un millón</t>
  </si>
  <si>
    <t>Centro</t>
  </si>
  <si>
    <t>Miles de pesos por PEA</t>
  </si>
  <si>
    <t>Población de 25 años o más</t>
  </si>
  <si>
    <t>Personas</t>
  </si>
  <si>
    <t>Viviendas</t>
  </si>
  <si>
    <t>Km cuadrados</t>
  </si>
  <si>
    <t>Hogares</t>
  </si>
  <si>
    <t>Miles de pesos corrientes</t>
  </si>
  <si>
    <t>Tamaño
 (según población 2016)</t>
  </si>
  <si>
    <t>Región</t>
  </si>
  <si>
    <t xml:space="preserve">Miles de pesos corrientes </t>
  </si>
  <si>
    <t>Días</t>
  </si>
  <si>
    <t>Notarios por cada 100 mil de PEA</t>
  </si>
  <si>
    <t>Por cada mil vehículos registrados</t>
  </si>
  <si>
    <t>Homicidios por cada 100 mil habitantes</t>
  </si>
  <si>
    <t>Porcentaje de encuestados que reportan sentirse seguros</t>
  </si>
  <si>
    <t>Secuestros por cada 100 mil habitantes</t>
  </si>
  <si>
    <t>Delitos del fuero común por cada mil habitantes</t>
  </si>
  <si>
    <t>Porcentaje de viviendas que contestaron la pregunta</t>
  </si>
  <si>
    <t>Sí=1, No=0</t>
  </si>
  <si>
    <t>Porcentaje de las viviendas que contestaron la pregunta</t>
  </si>
  <si>
    <t>Índice de disponibilidad (1 es lo más escaso y 4 lo más abundante)</t>
  </si>
  <si>
    <t>Metros cúbicos per cápita</t>
  </si>
  <si>
    <t>Índice (valor de 1 a 5 donde entre más alto mejor calidad)</t>
  </si>
  <si>
    <t>l/s por cada mil hab</t>
  </si>
  <si>
    <t>Número de emergencias reportadas</t>
  </si>
  <si>
    <t>Índice de resiliencia</t>
  </si>
  <si>
    <t>Número de declaratorias de desastre en los últimos tres años</t>
  </si>
  <si>
    <t>KWh al año por cada millón de actividad económica</t>
  </si>
  <si>
    <t>Porcentaje de viviendas que cuentan con electricidad o boiler</t>
  </si>
  <si>
    <t>Por cada mil empresas</t>
  </si>
  <si>
    <t>Índice (0-100, más es mejor)</t>
  </si>
  <si>
    <t>Defunciones por cada 100 mil menores de 4 años</t>
  </si>
  <si>
    <t>Por cada mil habitantes</t>
  </si>
  <si>
    <t>Porcentaje de alumnos buenos y exc en mate (prim, sec y prepa) en prueba PLANEA</t>
  </si>
  <si>
    <t>Porcentaje de escuelas con desempeño bueno o excelente en prueba PLANEA</t>
  </si>
  <si>
    <t>Universidades en el Top 300 LATAM</t>
  </si>
  <si>
    <t>Porcentaje de jóvenes en edad de estudiar</t>
  </si>
  <si>
    <t>Años promedio de escolaridad en población de 25 años o más</t>
  </si>
  <si>
    <t>Tasa de cambio anual (2008-2016)</t>
  </si>
  <si>
    <t>Número de empresas certificadas por cada 10 mil</t>
  </si>
  <si>
    <t>% de la Pea que son mujeres [meta a diferencial de 50%]</t>
  </si>
  <si>
    <t>Diferencia entre el ingreso promedio del hombre y la mujer</t>
  </si>
  <si>
    <t>Porcentaje de mujeres en edad escolar (de 6 a 18 años) que asisten a la escuela</t>
  </si>
  <si>
    <t>Porcentaje de la PEA</t>
  </si>
  <si>
    <t>Por cada 100 viviendas</t>
  </si>
  <si>
    <t>Por cada 10 mil habitantes</t>
  </si>
  <si>
    <t>Decesos de menores de un año por cada mil nacidos vivos</t>
  </si>
  <si>
    <t>Camas censables por cada 10 mil habitantes</t>
  </si>
  <si>
    <t>Porcentaje de la población ocupada</t>
  </si>
  <si>
    <t>Tasa de cambio promedio anual de la proporción de la población que tiene acceso a servicios de salud (2008-2016)</t>
  </si>
  <si>
    <t>Por cada 100 mil habitantes</t>
  </si>
  <si>
    <t>Diferencia porcentual absoluta entre la informalidad por sexo</t>
  </si>
  <si>
    <t>Pesos corrientes</t>
  </si>
  <si>
    <t>Pesos por hora trabajada</t>
  </si>
  <si>
    <t>Proporción de la tasa de crecimiento (usando parámetros del modelo KLEMS)</t>
  </si>
  <si>
    <t>Coeficiente de Gini salarial</t>
  </si>
  <si>
    <t>Tasa de crecimiento promedio anual del porcentaje de la población ocupada sin ingresos (2008-2016)</t>
  </si>
  <si>
    <t>Porcentaje de población ocupada que trabaja más de 48 horas</t>
  </si>
  <si>
    <t>Porcentaje de personas de 25 años o más</t>
  </si>
  <si>
    <t>Porcentaje de empresas con más de 10 empleados</t>
  </si>
  <si>
    <t>Dólares por mega watt-hora</t>
  </si>
  <si>
    <t>Por cada mil PEA</t>
  </si>
  <si>
    <t>Porcentaje de la población ocupada que se encuentra en condiciones de informalidad laboral</t>
  </si>
  <si>
    <t>Pesos por cada mil pesos del PIB</t>
  </si>
  <si>
    <t>Créditos por cada mil habitantes</t>
  </si>
  <si>
    <t>Porcentaje del PIB en sectores que crecen a una tasa de crecimiento superior al promedio nacional (1993-2014)</t>
  </si>
  <si>
    <t>Tasa de crecimiento promedio anual estatal (2006-2014)</t>
  </si>
  <si>
    <t>Tasa de crecimiento promedio anual (2008-2016)</t>
  </si>
  <si>
    <t>Número de sectores económicos presentes</t>
  </si>
  <si>
    <t>Porcentaje de los ingresos</t>
  </si>
  <si>
    <t>Población ocupada como porcentaje de la población total</t>
  </si>
  <si>
    <t>Porcentaje de los hogares</t>
  </si>
  <si>
    <t>Variable categórica
(0=no hay, 1=aprobado proy ejecutivo (BANOBRAS), 2=en construcción, 3=listo)</t>
  </si>
  <si>
    <t>Número de aerolíneas que operan en el aeropuerto</t>
  </si>
  <si>
    <t>Número de líneas de autobús</t>
  </si>
  <si>
    <t>Porcentaje de fondos federales para movilidad</t>
  </si>
  <si>
    <t>Porcentaje de las personas que viajan a la escuela o el trabajo en automóvil particular</t>
  </si>
  <si>
    <t>Porcentaje de personas que llegan a la escuela o al trabajo en menos de 30 minutos</t>
  </si>
  <si>
    <t>Número de tarjetas de débito y crédito por cada adulto</t>
  </si>
  <si>
    <t>Número de sucursales y corresponsales por cada 10 mil adultos</t>
  </si>
  <si>
    <t>Accidentes por cada 100 mil vehículos</t>
  </si>
  <si>
    <t>Dólares per cápita (promedio 3 años)</t>
  </si>
  <si>
    <t>Porcentaje de pasajeros que vuelan o vienen del extranjero</t>
  </si>
  <si>
    <t>Porcentaje de la oferta total de cuartos</t>
  </si>
  <si>
    <t>Porcentaje de la oferta total</t>
  </si>
  <si>
    <t>Número de sitios UNESCO a 50 km de la ciudad</t>
  </si>
  <si>
    <t>Variable categórica (0=ninguna, 1=puerto, 2=frontera)</t>
  </si>
  <si>
    <t>Número de matrices que están del Top 500 CNN por cada 10 mil empresas</t>
  </si>
  <si>
    <t>Crecimiento anual de la productividad total de los factores (usando parámetros del modelo KLEMS)</t>
  </si>
  <si>
    <t xml:space="preserve">Número programas de posgrado certificados por CONACYT </t>
  </si>
  <si>
    <t>Por cada 100 miembros del SNI</t>
  </si>
  <si>
    <t xml:space="preserve">Miembros del SNI </t>
  </si>
  <si>
    <t xml:space="preserve">Número </t>
  </si>
  <si>
    <t>Encuesta Intercensal 2015</t>
  </si>
  <si>
    <t>CNBV</t>
  </si>
  <si>
    <t>ITDP</t>
  </si>
  <si>
    <t>INEGI</t>
  </si>
  <si>
    <t>Secretaría de Economía</t>
  </si>
  <si>
    <t>SCT</t>
  </si>
  <si>
    <t>SECTUR</t>
  </si>
  <si>
    <t>UNESCO</t>
  </si>
  <si>
    <t>IMCO</t>
  </si>
  <si>
    <t>IMSS</t>
  </si>
  <si>
    <t>CNN Expansión</t>
  </si>
  <si>
    <t>IMCO, INEGI</t>
  </si>
  <si>
    <t>CONACYT</t>
  </si>
  <si>
    <t>DENUE</t>
  </si>
  <si>
    <t>ENOE</t>
  </si>
  <si>
    <t>Conapo</t>
  </si>
  <si>
    <t>MCS</t>
  </si>
  <si>
    <t>Estimación IMCO con datos de los Censos INEGI</t>
  </si>
  <si>
    <t>Estimación IMCO con MAGDA</t>
  </si>
  <si>
    <t>Doing Business</t>
  </si>
  <si>
    <t>SEGOB</t>
  </si>
  <si>
    <t>SESNSP</t>
  </si>
  <si>
    <t>INEGI 
(ENVIPE)</t>
  </si>
  <si>
    <t>Segob    (SESNSP)</t>
  </si>
  <si>
    <t>CRE, UNFCCC</t>
  </si>
  <si>
    <t>Encuesta intercensal 2015</t>
  </si>
  <si>
    <t>CONAGUA</t>
  </si>
  <si>
    <t>PROFEPA</t>
  </si>
  <si>
    <t>SINAPROC</t>
  </si>
  <si>
    <t>INECC</t>
  </si>
  <si>
    <t>Centro Mario Molina (CMM)</t>
  </si>
  <si>
    <t>CONACULTA</t>
  </si>
  <si>
    <t>INAH</t>
  </si>
  <si>
    <t>Mejora tu Escuela</t>
  </si>
  <si>
    <t>QS Top Universities</t>
  </si>
  <si>
    <t>INEGI          (ENOE)</t>
  </si>
  <si>
    <t>CEMEFI</t>
  </si>
  <si>
    <t>INEGI (Registros administrativos)</t>
  </si>
  <si>
    <t>SSA (SINAIS)</t>
  </si>
  <si>
    <t>INEGI (Censos Económicos)</t>
  </si>
  <si>
    <t>IMCO, ENOE</t>
  </si>
  <si>
    <t>ENOE, CONEVAL</t>
  </si>
  <si>
    <t>Secretaría de Energía (SENER)</t>
  </si>
  <si>
    <t>INEGI (Censo Económico)</t>
  </si>
  <si>
    <t>INEGI (DENUE)</t>
  </si>
  <si>
    <t>SHCP</t>
  </si>
  <si>
    <t>INEGI          (MCS)</t>
  </si>
  <si>
    <t>Banobras/ EPC</t>
  </si>
  <si>
    <t>3B</t>
  </si>
  <si>
    <t>3C</t>
  </si>
  <si>
    <t>3D</t>
  </si>
  <si>
    <t>3E</t>
  </si>
  <si>
    <t>3F</t>
  </si>
  <si>
    <t>3G</t>
  </si>
  <si>
    <t>3H</t>
  </si>
  <si>
    <t>¿Más es mejor?</t>
  </si>
  <si>
    <t>No</t>
  </si>
  <si>
    <t>Institución</t>
  </si>
  <si>
    <t>0. Crédito antiguo y/ó restructurado</t>
  </si>
  <si>
    <t>1. Construcción</t>
  </si>
  <si>
    <t>2. Adquisición de vivienda nueva</t>
  </si>
  <si>
    <t>3. Adquisición de vivienda usada</t>
  </si>
  <si>
    <t>4. Mejoras, ampliaciones y/o remodelaciones</t>
  </si>
  <si>
    <t>5. Pago de Pasivos Hipotecarios</t>
  </si>
  <si>
    <t>6. Crédito para Liquidez</t>
  </si>
  <si>
    <t>7. Créditos a ex - empleados del Grupo Financiero</t>
  </si>
  <si>
    <t>8. Créditos Hipotecarios (incluye destinos del crédito 0+1+2+3+7)</t>
  </si>
  <si>
    <t>9. Otros</t>
  </si>
  <si>
    <t>10. Créditos hipotecarios para base de Datos de la CdMx (Incluye 0+1+2+3+)</t>
  </si>
  <si>
    <t>Total</t>
  </si>
  <si>
    <t>Vigente</t>
  </si>
  <si>
    <t>Vencido</t>
  </si>
  <si>
    <t>% vigente</t>
  </si>
  <si>
    <t>% Vencido</t>
  </si>
  <si>
    <t>Afirme</t>
  </si>
  <si>
    <t>0|%</t>
  </si>
  <si>
    <t>Autofin</t>
  </si>
  <si>
    <t>Banamex</t>
  </si>
  <si>
    <t>Banca Afirme</t>
  </si>
  <si>
    <t>Banca Ahorro Famsa</t>
  </si>
  <si>
    <t>Banco Azteca</t>
  </si>
  <si>
    <t>Banco del Bajío</t>
  </si>
  <si>
    <t>Bancrea</t>
  </si>
  <si>
    <t>Bank of America</t>
  </si>
  <si>
    <t>Banorte</t>
  </si>
  <si>
    <t>Banregio</t>
  </si>
  <si>
    <t>Bansi</t>
  </si>
  <si>
    <t>BBVA Bancomer</t>
  </si>
  <si>
    <t>CI Banco</t>
  </si>
  <si>
    <t>HSBC</t>
  </si>
  <si>
    <t>Inbursa</t>
  </si>
  <si>
    <t>Inmobiliario Mexicano</t>
  </si>
  <si>
    <t>Invex</t>
  </si>
  <si>
    <t>Monex</t>
  </si>
  <si>
    <t>Multiva</t>
  </si>
  <si>
    <t>Santander</t>
  </si>
  <si>
    <t>Scotiabank</t>
  </si>
  <si>
    <t>Ve por más</t>
  </si>
  <si>
    <t>TOTAL</t>
  </si>
  <si>
    <t>Banca Mifel</t>
  </si>
  <si>
    <t>PERIODO</t>
  </si>
  <si>
    <t>4A</t>
  </si>
  <si>
    <t>4B</t>
  </si>
  <si>
    <t>Saldo de cartera de vivienda en la Ciudad de México, desglosado por institución y uso (miles de pesos, septiembre- octubre 2019)</t>
  </si>
  <si>
    <t>Porcentaje de cartera de vivienda en Ciudad de México, desglosado por institución y uso</t>
  </si>
  <si>
    <t>10. Créditos hipotecarios para base de Datos de la CdMx (Incluye 0+1+2+3)</t>
  </si>
  <si>
    <t>4C</t>
  </si>
  <si>
    <t>4D</t>
  </si>
  <si>
    <t>Porcentaje del saldo de cartera de vivienda Nacional, desglosado por institución y uso (septiembre- octubre 2019)</t>
  </si>
  <si>
    <t>Saldo de cartera de vivienda Nacional, desglosado por institución y uso (miles de pesos, septiembre- octubre 2019)</t>
  </si>
  <si>
    <t>Porcentaje de cartera de vivienda Nacional, desglosado por institución y uso</t>
  </si>
  <si>
    <t>4E</t>
  </si>
  <si>
    <t>Cartera de vivienda en la Ciudad de México como porcentaje del total nacional, desglosado por institución y uso (miles de pesos, septiembre- octubre 2019)</t>
  </si>
  <si>
    <t>Periodo de tiempo</t>
  </si>
  <si>
    <t>4F</t>
  </si>
  <si>
    <t>Total general</t>
  </si>
  <si>
    <t>Transportes, correos y almacenamiento</t>
  </si>
  <si>
    <t>Servicios profesionales, científicos y técnicos</t>
  </si>
  <si>
    <t>Servicios inmobiliarios y de alquiler de bienes muebles e intangibles</t>
  </si>
  <si>
    <t>Servicios financieros y de seguros</t>
  </si>
  <si>
    <t>Servicios educativos</t>
  </si>
  <si>
    <t>Servicios de salud y de asistencia social</t>
  </si>
  <si>
    <t>Servicios de apoyo a los negocios y manejo de residuos, y servicios de remediación</t>
  </si>
  <si>
    <t>Servicios de alojamiento temporal y de preparación de alimentos y bebidas</t>
  </si>
  <si>
    <t>Otros servicios excepto actividades gubernamentales</t>
  </si>
  <si>
    <t>Corporativos</t>
  </si>
  <si>
    <t>Comercio al por menor</t>
  </si>
  <si>
    <t>Comercio al por mayor</t>
  </si>
  <si>
    <t>Actividades legislativas, gubernamentales, de impartición de justicia y de organismos internacionales y extraterritoriales</t>
  </si>
  <si>
    <t> Servicios de esparcimiento culturales y deportivos, y otros servicios recreativo</t>
  </si>
  <si>
    <t> Información en medios masivos</t>
  </si>
  <si>
    <t>Terciario</t>
  </si>
  <si>
    <t>Industria manufacturera</t>
  </si>
  <si>
    <t>Generación, transmisión, distribución y comercialización de energía eléctrica, suministro de agua y de gas natural por ductos al consumidor final</t>
  </si>
  <si>
    <t>Secundario</t>
  </si>
  <si>
    <t>Minería</t>
  </si>
  <si>
    <t>Agricultura, cría y explotación de animales, aprovechamiento forestal, pesca y caza</t>
  </si>
  <si>
    <t>Primario</t>
  </si>
  <si>
    <t>Pequeña</t>
  </si>
  <si>
    <t>Micro</t>
  </si>
  <si>
    <t>Mediana</t>
  </si>
  <si>
    <t>Grande</t>
  </si>
  <si>
    <t>Indicadores de Ocupación y Empleo</t>
  </si>
  <si>
    <t>Indicadores de Competitividad (2009-2016)</t>
  </si>
  <si>
    <t>Indicadores de Vivienda</t>
  </si>
  <si>
    <t>Indicadores de la Actividad Económica</t>
  </si>
  <si>
    <t>2019/04</t>
  </si>
  <si>
    <t>2020/01</t>
  </si>
  <si>
    <t>4T2019</t>
  </si>
  <si>
    <t>1T2020</t>
  </si>
  <si>
    <t>Fuente: Secretaria de Trabajo y Previsión social &gt; Encuesta Nacional de Ocupación y Empleo &gt; Ciudad de México</t>
  </si>
  <si>
    <t>Fuente: Secretaría de Trabajo y Previsión Social &gt; Encuesta Nacional de Ocupación y Empleo &gt; Ciudad de México</t>
  </si>
  <si>
    <t>Población ocupada total</t>
  </si>
  <si>
    <t>Agricultura, ganadería, silvicultura, caza y pesca</t>
  </si>
  <si>
    <t>Industria extractiva y de la electricidad</t>
  </si>
  <si>
    <t>Restaurantes y servicios de alojamiento</t>
  </si>
  <si>
    <t>Transportes, comunicaciones, correo y almacenamiento</t>
  </si>
  <si>
    <t>Servicios profesionales, financieros y corporativos</t>
  </si>
  <si>
    <t>Servicios sociales</t>
  </si>
  <si>
    <t>Servicios diversos</t>
  </si>
  <si>
    <t>Gobierno y organismos internacionales</t>
  </si>
  <si>
    <t>No especificado</t>
  </si>
  <si>
    <t>Población ocupada total (HOMBRES)</t>
  </si>
  <si>
    <t>Población ocupada total (MUJERES)</t>
  </si>
  <si>
    <t>AÑO</t>
  </si>
  <si>
    <t>Año</t>
  </si>
  <si>
    <t>Banca de Ahorro Famsa</t>
  </si>
  <si>
    <t>Banco Banjío</t>
  </si>
  <si>
    <t>Banco Bajío</t>
  </si>
  <si>
    <t>Bansí</t>
  </si>
  <si>
    <t>Sabadell</t>
  </si>
  <si>
    <t>Saldo de cartera de vivienda en la Ciudad de México (miles de pesos, septiembre 2019 -marzo 2020)</t>
  </si>
  <si>
    <t>Porcentaje del saldo de cartera de vivienda en la Ciudad de México, desglosado por institución y uso (septiembre 2019- marzo 2020)</t>
  </si>
  <si>
    <t>Saldo de cartera de vivienda Nacional, desglosado por institución y uso (septiembre 2019- marzo 2020)</t>
  </si>
  <si>
    <t>Cartera de vivienda en la Ciudad de México como porcentaje del total nacional</t>
  </si>
  <si>
    <t>4G</t>
  </si>
  <si>
    <t>Unidades económicas en Ciudad de México (Clasificado por SCIAN) y tamaño de empresa a diciembre 2019</t>
  </si>
  <si>
    <t>Unidades económicas en Ciudad de México (Clasificado por SCIAN) y tamaño de empresa a marzo 2020</t>
  </si>
  <si>
    <t>Sectores de la actividad económica</t>
  </si>
  <si>
    <t>Código</t>
  </si>
  <si>
    <t>31-33</t>
  </si>
  <si>
    <t>Industrias manufactureras</t>
  </si>
  <si>
    <t>48-49</t>
  </si>
  <si>
    <t>Información en medios masivos</t>
  </si>
  <si>
    <t>Servicios de salud y asistencia social</t>
  </si>
  <si>
    <t>Servicios de esparcimiento culturales y deportivos, y otros servicios recreativo</t>
  </si>
  <si>
    <t>TOTALES</t>
  </si>
  <si>
    <t xml:space="preserve">Micro </t>
  </si>
  <si>
    <t>Sector</t>
  </si>
  <si>
    <t>Tamaño de la unidad económica</t>
  </si>
  <si>
    <t>UNIDADES ECONÓMICAS DE LA CIUDAD DE MÉXICO POR TAMAÑO Y SECTOR ECONÓMICO A DICIEMBRE 2019</t>
  </si>
  <si>
    <t>UNIDADES ECONÓMICAS DE LA CIUDAD DE MÉXICO POR TAMAÑO Y SECTOR A MARZO DE 2020</t>
  </si>
  <si>
    <t>Fuente:</t>
  </si>
  <si>
    <t>INEGI&gt;Directorio estadístico de unidades económicas, diciembre 2019</t>
  </si>
  <si>
    <t>INEGI&gt;Directorio estadístico de unidades económicas, marzo 2020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</si>
</sst>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0.000"/>
    <numFmt numFmtId="166" formatCode="0.0"/>
    <numFmt numFmtId="167" formatCode="_-* #,##0.0_-;\-* #,##0.0_-;_-* &quot;-&quot;??_-;_-@_-"/>
    <numFmt numFmtId="168" formatCode="_-* #,##0_-;\-* #,##0_-;_-* &quot;-&quot;??_-;_-@_-"/>
    <numFmt numFmtId="169" formatCode="0.0%"/>
    <numFmt numFmtId="170" formatCode="#,##0.0"/>
    <numFmt numFmtId="171" formatCode="_(* #,##0.00_);_(* \(#,##0.00\);_(* &quot;-&quot;??_);_(@_)"/>
    <numFmt numFmtId="172" formatCode="_(* #,##0_);_(* \(#,##0\);_(* &quot;-&quot;??_);_(@_)"/>
  </numFmts>
  <fonts count="104">
    <font>
      <sz val="11"/>
      <color theme="1"/>
      <name val="Calibri"/>
      <family val="2"/>
    </font>
    <font>
      <sz val="11"/>
      <color indexed="8"/>
      <name val="Calibri"/>
      <family val="2"/>
    </font>
    <font>
      <b/>
      <sz val="11"/>
      <color indexed="8"/>
      <name val="Calibri"/>
      <family val="2"/>
    </font>
    <font>
      <u val="single"/>
      <sz val="11"/>
      <color indexed="12"/>
      <name val="Calibri"/>
      <family val="2"/>
    </font>
    <font>
      <sz val="10"/>
      <name val="Arial"/>
      <family val="2"/>
    </font>
    <font>
      <sz val="10"/>
      <name val="Calibri"/>
      <family val="2"/>
    </font>
    <font>
      <b/>
      <sz val="9"/>
      <color indexed="9"/>
      <name val="Calibri"/>
      <family val="2"/>
    </font>
    <font>
      <sz val="9"/>
      <name val="Calibri"/>
      <family val="2"/>
    </font>
    <font>
      <b/>
      <sz val="9"/>
      <name val="Calibri"/>
      <family val="2"/>
    </font>
    <font>
      <sz val="10"/>
      <color indexed="8"/>
      <name val="Calibri"/>
      <family val="2"/>
    </font>
    <font>
      <b/>
      <sz val="10"/>
      <name val="Calibri"/>
      <family val="2"/>
    </font>
    <font>
      <b/>
      <sz val="10"/>
      <color indexed="8"/>
      <name val="Calibri"/>
      <family val="2"/>
    </font>
    <font>
      <b/>
      <sz val="12"/>
      <color indexed="9"/>
      <name val="Calibri"/>
      <family val="2"/>
    </font>
    <font>
      <b/>
      <sz val="12"/>
      <name val="Calibri"/>
      <family val="2"/>
    </font>
    <font>
      <b/>
      <u val="single"/>
      <sz val="11"/>
      <name val="Calibri"/>
      <family val="2"/>
    </font>
    <font>
      <b/>
      <sz val="11"/>
      <color indexed="8"/>
      <name val="Century Gothic"/>
      <family val="2"/>
    </font>
    <font>
      <sz val="11"/>
      <color indexed="8"/>
      <name val="Century Gothic"/>
      <family val="2"/>
    </font>
    <font>
      <u val="single"/>
      <sz val="11"/>
      <color indexed="12"/>
      <name val="Century Gothic"/>
      <family val="2"/>
    </font>
    <font>
      <b/>
      <u val="single"/>
      <sz val="11"/>
      <name val="Century Gothic"/>
      <family val="2"/>
    </font>
    <font>
      <b/>
      <sz val="11"/>
      <color indexed="36"/>
      <name val="Century Gothic"/>
      <family val="2"/>
    </font>
    <font>
      <b/>
      <u val="single"/>
      <sz val="11"/>
      <color indexed="36"/>
      <name val="Century Gothic"/>
      <family val="2"/>
    </font>
    <font>
      <b/>
      <sz val="12"/>
      <color indexed="8"/>
      <name val="Century Gothic"/>
      <family val="2"/>
    </font>
    <font>
      <b/>
      <sz val="10"/>
      <color indexed="8"/>
      <name val="Century Gothic"/>
      <family val="2"/>
    </font>
    <font>
      <sz val="12"/>
      <color indexed="8"/>
      <name val="Century Gothic"/>
      <family val="2"/>
    </font>
    <font>
      <b/>
      <sz val="16"/>
      <color indexed="8"/>
      <name val="Century Gothic"/>
      <family val="2"/>
    </font>
    <font>
      <sz val="9"/>
      <name val="Tahoma"/>
      <family val="2"/>
    </font>
    <font>
      <b/>
      <sz val="9"/>
      <name val="Tahoma"/>
      <family val="2"/>
    </font>
    <font>
      <sz val="10"/>
      <color indexed="8"/>
      <name val="Century Gothic"/>
      <family val="2"/>
    </font>
    <font>
      <i/>
      <sz val="11"/>
      <color indexed="23"/>
      <name val="Calibri"/>
      <family val="2"/>
    </font>
    <font>
      <sz val="11"/>
      <color indexed="36"/>
      <name val="Century Gothic"/>
      <family val="2"/>
    </font>
    <font>
      <sz val="11"/>
      <name val="Century Gothic"/>
      <family val="2"/>
    </font>
    <font>
      <sz val="10"/>
      <name val="Century Gothic"/>
      <family val="2"/>
    </font>
    <font>
      <b/>
      <sz val="10"/>
      <color indexed="9"/>
      <name val="Century Gothic"/>
      <family val="2"/>
    </font>
    <font>
      <sz val="10"/>
      <color indexed="9"/>
      <name val="Century Gothic"/>
      <family val="2"/>
    </font>
    <font>
      <sz val="11"/>
      <name val="Calibri"/>
      <family val="2"/>
    </font>
    <font>
      <b/>
      <sz val="10"/>
      <name val="Century Gothic"/>
      <family val="2"/>
    </font>
    <font>
      <b/>
      <sz val="11"/>
      <name val="Century Gothic"/>
      <family val="2"/>
    </font>
    <font>
      <b/>
      <sz val="12"/>
      <color indexed="8"/>
      <name val="Calibri"/>
      <family val="2"/>
    </font>
    <font>
      <b/>
      <sz val="14"/>
      <color indexed="8"/>
      <name val="Century Gothic"/>
      <family val="2"/>
    </font>
    <font>
      <b/>
      <sz val="12"/>
      <name val="Century Gothic"/>
      <family val="2"/>
    </font>
    <font>
      <b/>
      <u val="single"/>
      <sz val="10"/>
      <color indexed="36"/>
      <name val="Century Gothic"/>
      <family val="2"/>
    </font>
    <font>
      <sz val="10"/>
      <color indexed="49"/>
      <name val="Century Gothic"/>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sz val="11"/>
      <color indexed="9"/>
      <name val="Calibri"/>
      <family val="2"/>
    </font>
    <font>
      <sz val="12"/>
      <color indexed="8"/>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9"/>
      <color theme="0"/>
      <name val="Calibri"/>
      <family val="2"/>
    </font>
    <font>
      <sz val="10"/>
      <color theme="1"/>
      <name val="Calibri"/>
      <family val="2"/>
    </font>
    <font>
      <b/>
      <sz val="12"/>
      <color theme="0"/>
      <name val="Calibri"/>
      <family val="2"/>
    </font>
    <font>
      <sz val="11"/>
      <color theme="1"/>
      <name val="Century Gothic"/>
      <family val="2"/>
    </font>
    <font>
      <b/>
      <sz val="11"/>
      <color theme="1"/>
      <name val="Century Gothic"/>
      <family val="2"/>
    </font>
    <font>
      <u val="single"/>
      <sz val="11"/>
      <color theme="10"/>
      <name val="Century Gothic"/>
      <family val="2"/>
    </font>
    <font>
      <b/>
      <u val="single"/>
      <sz val="11"/>
      <color rgb="FF7030A0"/>
      <name val="Century Gothic"/>
      <family val="2"/>
    </font>
    <font>
      <b/>
      <sz val="11"/>
      <color rgb="FF7030A0"/>
      <name val="Century Gothic"/>
      <family val="2"/>
    </font>
    <font>
      <b/>
      <sz val="12"/>
      <color rgb="FF000000"/>
      <name val="Century Gothic"/>
      <family val="2"/>
    </font>
    <font>
      <b/>
      <sz val="10"/>
      <color rgb="FF000000"/>
      <name val="Century Gothic"/>
      <family val="2"/>
    </font>
    <font>
      <sz val="12"/>
      <color rgb="FF000000"/>
      <name val="Century Gothic"/>
      <family val="2"/>
    </font>
    <font>
      <b/>
      <sz val="16"/>
      <color rgb="FF000000"/>
      <name val="Century Gothic"/>
      <family val="2"/>
    </font>
    <font>
      <b/>
      <sz val="16"/>
      <color theme="1"/>
      <name val="Century Gothic"/>
      <family val="2"/>
    </font>
    <font>
      <sz val="10"/>
      <color theme="1"/>
      <name val="Century Gothic"/>
      <family val="2"/>
    </font>
    <font>
      <b/>
      <sz val="10"/>
      <color theme="1"/>
      <name val="Century Gothic"/>
      <family val="2"/>
    </font>
    <font>
      <b/>
      <sz val="10"/>
      <color theme="0"/>
      <name val="Century Gothic"/>
      <family val="2"/>
    </font>
    <font>
      <sz val="10"/>
      <color theme="0"/>
      <name val="Century Gothic"/>
      <family val="2"/>
    </font>
    <font>
      <b/>
      <sz val="12"/>
      <color theme="1"/>
      <name val="Century Gothic"/>
      <family val="2"/>
    </font>
    <font>
      <b/>
      <sz val="14"/>
      <color theme="1"/>
      <name val="Century Gothic"/>
      <family val="2"/>
    </font>
    <font>
      <b/>
      <u val="single"/>
      <sz val="10"/>
      <color rgb="FF7030A0"/>
      <name val="Century Gothic"/>
      <family val="2"/>
    </font>
    <font>
      <sz val="10"/>
      <color rgb="FFFFFFFF"/>
      <name val="Century Gothic"/>
      <family val="2"/>
    </font>
    <font>
      <sz val="10"/>
      <color rgb="FF000000"/>
      <name val="Century Gothic"/>
      <family val="2"/>
    </font>
    <font>
      <sz val="10"/>
      <color rgb="FF5B9BD5"/>
      <name val="Century Gothic"/>
      <family val="2"/>
    </font>
    <font>
      <sz val="11"/>
      <color rgb="FF7030A0"/>
      <name val="Century Gothic"/>
      <family val="2"/>
    </font>
    <font>
      <sz val="12"/>
      <color theme="1"/>
      <name val="Century Gothic"/>
      <family val="2"/>
    </font>
    <font>
      <b/>
      <sz val="12"/>
      <color theme="1"/>
      <name val="Calibri"/>
      <family val="2"/>
    </font>
    <font>
      <sz val="12"/>
      <color theme="1"/>
      <name val="Calibri"/>
      <family val="2"/>
    </font>
    <font>
      <b/>
      <sz val="8"/>
      <name val="Calibri"/>
      <family val="2"/>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theme="6" tint="-0.24997000396251678"/>
        <bgColor indexed="64"/>
      </patternFill>
    </fill>
    <fill>
      <patternFill patternType="solid">
        <fgColor theme="3" tint="0.7999799847602844"/>
        <bgColor indexed="64"/>
      </patternFill>
    </fill>
    <fill>
      <patternFill patternType="solid">
        <fgColor rgb="FFFD0000"/>
        <bgColor indexed="64"/>
      </patternFill>
    </fill>
    <fill>
      <patternFill patternType="solid">
        <fgColor rgb="FF000000"/>
        <bgColor indexed="64"/>
      </patternFill>
    </fill>
    <fill>
      <patternFill patternType="solid">
        <fgColor rgb="FFD9D9D9"/>
        <bgColor indexed="64"/>
      </patternFill>
    </fill>
    <fill>
      <patternFill patternType="solid">
        <fgColor rgb="FF7F7F7F"/>
        <bgColor indexed="64"/>
      </patternFill>
    </fill>
    <fill>
      <patternFill patternType="solid">
        <fgColor rgb="FF009F93"/>
        <bgColor indexed="64"/>
      </patternFill>
    </fill>
    <fill>
      <patternFill patternType="solid">
        <fgColor rgb="FF4CB37A"/>
        <bgColor indexed="64"/>
      </patternFill>
    </fill>
    <fill>
      <patternFill patternType="solid">
        <fgColor rgb="FFDFA32D"/>
        <bgColor indexed="64"/>
      </patternFill>
    </fill>
    <fill>
      <patternFill patternType="solid">
        <fgColor rgb="FFD76584"/>
        <bgColor indexed="64"/>
      </patternFill>
    </fill>
    <fill>
      <patternFill patternType="solid">
        <fgColor rgb="FFF28F4F"/>
        <bgColor indexed="64"/>
      </patternFill>
    </fill>
    <fill>
      <patternFill patternType="solid">
        <fgColor rgb="FF95B0B5"/>
        <bgColor indexed="64"/>
      </patternFill>
    </fill>
    <fill>
      <patternFill patternType="solid">
        <fgColor rgb="FFEA4E53"/>
        <bgColor indexed="64"/>
      </patternFill>
    </fill>
    <fill>
      <patternFill patternType="solid">
        <fgColor rgb="FF009F93"/>
        <bgColor indexed="64"/>
      </patternFill>
    </fill>
    <fill>
      <patternFill patternType="solid">
        <fgColor rgb="FF4CB37A"/>
        <bgColor indexed="64"/>
      </patternFill>
    </fill>
    <fill>
      <patternFill patternType="solid">
        <fgColor theme="3"/>
        <bgColor indexed="64"/>
      </patternFill>
    </fill>
    <fill>
      <patternFill patternType="solid">
        <fgColor rgb="FFDFA32D"/>
        <bgColor indexed="64"/>
      </patternFill>
    </fill>
    <fill>
      <patternFill patternType="solid">
        <fgColor rgb="FFD76584"/>
        <bgColor indexed="64"/>
      </patternFill>
    </fill>
    <fill>
      <patternFill patternType="solid">
        <fgColor rgb="FFF28F4F"/>
        <bgColor indexed="64"/>
      </patternFill>
    </fill>
    <fill>
      <patternFill patternType="solid">
        <fgColor rgb="FF95B0B5"/>
        <bgColor indexed="64"/>
      </patternFill>
    </fill>
    <fill>
      <patternFill patternType="solid">
        <fgColor rgb="FFEA4E53"/>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right style="thin"/>
      <top style="hair"/>
      <bottom style="hair"/>
    </border>
    <border>
      <left style="thin">
        <color rgb="FF000000"/>
      </left>
      <right/>
      <top style="thin">
        <color rgb="FF000000"/>
      </top>
      <bottom/>
    </border>
    <border>
      <left style="thin">
        <color rgb="FF000000"/>
      </left>
      <right style="thin">
        <color rgb="FF000000"/>
      </right>
      <top style="thin">
        <color rgb="FF000000"/>
      </top>
      <bottom/>
    </border>
    <border>
      <left style="thin">
        <color rgb="FF000000"/>
      </left>
      <right style="thin">
        <color rgb="FF000000"/>
      </right>
      <top/>
      <bottom/>
    </border>
    <border>
      <left style="thin"/>
      <right/>
      <top/>
      <bottom style="thin"/>
    </border>
    <border>
      <left style="thin"/>
      <right/>
      <top style="thin"/>
      <bottom/>
    </border>
    <border>
      <left style="medium"/>
      <right style="medium"/>
      <top style="medium"/>
      <bottom/>
    </border>
    <border>
      <left/>
      <right/>
      <top/>
      <bottom style="medium"/>
    </border>
    <border>
      <left style="medium"/>
      <right/>
      <top/>
      <bottom style="medium"/>
    </border>
    <border>
      <left/>
      <right style="medium"/>
      <top/>
      <bottom style="medium"/>
    </border>
    <border>
      <left style="medium"/>
      <right/>
      <top/>
      <bottom/>
    </border>
    <border>
      <left/>
      <right style="medium"/>
      <top/>
      <bottom/>
    </border>
    <border>
      <left style="thin"/>
      <right style="thin"/>
      <top style="thin"/>
      <bottom/>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style="medium"/>
      <top/>
      <bottom/>
    </border>
    <border>
      <left style="medium"/>
      <right style="medium"/>
      <top/>
      <bottom style="medium"/>
    </border>
    <border>
      <left style="thin">
        <color rgb="FFFFFFFF"/>
      </left>
      <right style="thin">
        <color rgb="FFFFFFFF"/>
      </right>
      <top style="thin">
        <color rgb="FFFFFFFF"/>
      </top>
      <bottom style="thin">
        <color rgb="FFFFFFFF"/>
      </bottom>
    </border>
    <border>
      <left style="medium"/>
      <right style="thin"/>
      <top style="thin"/>
      <bottom style="thin"/>
    </border>
    <border>
      <left style="thin"/>
      <right style="medium"/>
      <top style="thin"/>
      <bottom style="thin"/>
    </border>
    <border>
      <left style="thin"/>
      <right/>
      <top style="thin"/>
      <bottom style="thin"/>
    </border>
    <border>
      <left/>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style="thin"/>
      <top/>
      <bottom style="thin"/>
    </border>
    <border>
      <left style="medium"/>
      <right style="medium"/>
      <top style="medium"/>
      <bottom style="medium"/>
    </border>
    <border>
      <left style="medium"/>
      <right style="thin"/>
      <top style="thin"/>
      <bottom/>
    </border>
    <border>
      <left style="thin"/>
      <right style="medium"/>
      <top style="thin"/>
      <bottom/>
    </border>
    <border>
      <left style="medium"/>
      <right style="thin"/>
      <top style="medium"/>
      <bottom/>
    </border>
    <border>
      <left style="thin"/>
      <right style="thin"/>
      <top style="medium"/>
      <bottom/>
    </border>
    <border>
      <left style="thin"/>
      <right style="medium"/>
      <top style="medium"/>
      <bottom/>
    </border>
    <border>
      <left style="thin">
        <color rgb="FFFFFFFF"/>
      </left>
      <right/>
      <top style="thin">
        <color rgb="FFFFFFFF"/>
      </top>
      <bottom style="thin">
        <color rgb="FFFFFFFF"/>
      </bottom>
    </border>
    <border>
      <left style="thin">
        <color rgb="FFFFFFFF"/>
      </left>
      <right style="thin">
        <color rgb="FFFFFFFF"/>
      </right>
      <top style="thin">
        <color rgb="FFFFFFFF"/>
      </top>
      <bottom/>
    </border>
    <border>
      <left style="thin"/>
      <right style="thin"/>
      <top style="thin"/>
      <bottom style="medium"/>
    </border>
    <border>
      <left style="medium"/>
      <right style="thin"/>
      <top/>
      <bottom style="thin"/>
    </border>
    <border>
      <left style="thin"/>
      <right style="medium"/>
      <top/>
      <bottom style="thin"/>
    </border>
    <border>
      <left style="thin">
        <color rgb="FF000000"/>
      </left>
      <right/>
      <top/>
      <bottom style="thin">
        <color rgb="FF000000"/>
      </bottom>
    </border>
    <border>
      <left/>
      <right/>
      <top/>
      <bottom style="thin">
        <color rgb="FF000000"/>
      </bottom>
    </border>
    <border>
      <left style="thin"/>
      <right/>
      <top/>
      <bottom/>
    </border>
    <border>
      <left style="thin"/>
      <right/>
      <top/>
      <bottom style="thin">
        <color rgb="FF000000"/>
      </bottom>
    </border>
    <border>
      <left/>
      <right style="thin"/>
      <top/>
      <bottom style="thin">
        <color rgb="FF000000"/>
      </bottom>
    </border>
    <border>
      <left style="thin">
        <color rgb="FFFFFFFF"/>
      </left>
      <right/>
      <top/>
      <bottom style="thin">
        <color rgb="FFFFFFFF"/>
      </bottom>
    </border>
    <border>
      <left/>
      <right/>
      <top style="thin">
        <color rgb="FFFFFFFF"/>
      </top>
      <bottom style="thin">
        <color rgb="FFFFFFFF"/>
      </bottom>
    </border>
    <border>
      <left/>
      <right style="thin">
        <color rgb="FFFFFFFF"/>
      </right>
      <top style="thin">
        <color rgb="FFFFFFFF"/>
      </top>
      <bottom style="thin">
        <color rgb="FFFFFFFF"/>
      </bottom>
    </border>
    <border>
      <left style="thin"/>
      <right style="thin"/>
      <top style="medium"/>
      <bottom style="thin"/>
    </border>
    <border>
      <left style="medium"/>
      <right/>
      <top style="medium"/>
      <bottom style="thin"/>
    </border>
    <border>
      <left/>
      <right/>
      <top style="medium"/>
      <bottom style="thin"/>
    </border>
    <border>
      <left/>
      <right style="medium"/>
      <top style="medium"/>
      <bottom style="thin"/>
    </border>
    <border>
      <left/>
      <right/>
      <top style="thin"/>
      <bottom style="thin"/>
    </border>
    <border>
      <left/>
      <right style="thin"/>
      <top/>
      <bottom/>
    </border>
    <border>
      <left/>
      <right style="thin"/>
      <top/>
      <bottom style="thin"/>
    </border>
    <border>
      <left>
        <color indexed="63"/>
      </left>
      <right>
        <color indexed="63"/>
      </right>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8" fillId="20" borderId="0" applyNumberFormat="0" applyBorder="0" applyAlignment="0" applyProtection="0"/>
    <xf numFmtId="0" fontId="59" fillId="21" borderId="1" applyNumberFormat="0" applyAlignment="0" applyProtection="0"/>
    <xf numFmtId="0" fontId="60" fillId="22" borderId="2" applyNumberFormat="0" applyAlignment="0" applyProtection="0"/>
    <xf numFmtId="0" fontId="61" fillId="0" borderId="3" applyNumberFormat="0" applyFill="0" applyAlignment="0" applyProtection="0"/>
    <xf numFmtId="0" fontId="62" fillId="0" borderId="4" applyNumberFormat="0" applyFill="0" applyAlignment="0" applyProtection="0"/>
    <xf numFmtId="0" fontId="63" fillId="0" borderId="0" applyNumberFormat="0" applyFill="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5" fillId="29" borderId="1"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70" fillId="21" borderId="6"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7" applyNumberFormat="0" applyFill="0" applyAlignment="0" applyProtection="0"/>
    <xf numFmtId="0" fontId="63" fillId="0" borderId="8" applyNumberFormat="0" applyFill="0" applyAlignment="0" applyProtection="0"/>
    <xf numFmtId="0" fontId="75" fillId="0" borderId="9" applyNumberFormat="0" applyFill="0" applyAlignment="0" applyProtection="0"/>
  </cellStyleXfs>
  <cellXfs count="787">
    <xf numFmtId="0" fontId="0" fillId="0" borderId="0" xfId="0" applyFont="1" applyAlignment="1">
      <alignment/>
    </xf>
    <xf numFmtId="0" fontId="66" fillId="0" borderId="0" xfId="46" applyAlignment="1">
      <alignment/>
    </xf>
    <xf numFmtId="0" fontId="5" fillId="33" borderId="0" xfId="56" applyFont="1" applyFill="1">
      <alignment/>
      <protection/>
    </xf>
    <xf numFmtId="164" fontId="4" fillId="0" borderId="10" xfId="56" applyNumberFormat="1" applyBorder="1">
      <alignment/>
      <protection/>
    </xf>
    <xf numFmtId="164" fontId="5" fillId="0" borderId="10" xfId="56" applyNumberFormat="1" applyFont="1" applyBorder="1">
      <alignment/>
      <protection/>
    </xf>
    <xf numFmtId="2" fontId="5" fillId="0" borderId="10" xfId="56" applyNumberFormat="1" applyFont="1" applyBorder="1">
      <alignment/>
      <protection/>
    </xf>
    <xf numFmtId="0" fontId="76" fillId="34" borderId="10" xfId="54" applyFont="1" applyFill="1" applyBorder="1" applyAlignment="1">
      <alignment horizontal="left" vertical="center" wrapText="1"/>
      <protection/>
    </xf>
    <xf numFmtId="0" fontId="7" fillId="33" borderId="11" xfId="54" applyFont="1" applyFill="1" applyBorder="1" applyAlignment="1">
      <alignment/>
      <protection/>
    </xf>
    <xf numFmtId="0" fontId="76" fillId="34" borderId="0" xfId="56" applyFont="1" applyFill="1" applyBorder="1" applyAlignment="1">
      <alignment horizontal="center" vertical="center" wrapText="1"/>
      <protection/>
    </xf>
    <xf numFmtId="0" fontId="76" fillId="34" borderId="10" xfId="56" applyFont="1" applyFill="1" applyBorder="1" applyAlignment="1">
      <alignment horizontal="center" vertical="center" wrapText="1"/>
      <protection/>
    </xf>
    <xf numFmtId="0" fontId="76" fillId="34" borderId="10" xfId="54" applyFont="1" applyFill="1" applyBorder="1" applyAlignment="1">
      <alignment vertical="center"/>
      <protection/>
    </xf>
    <xf numFmtId="165" fontId="4" fillId="0" borderId="10" xfId="56" applyNumberFormat="1" applyBorder="1">
      <alignment/>
      <protection/>
    </xf>
    <xf numFmtId="165" fontId="5" fillId="0" borderId="10" xfId="56" applyNumberFormat="1" applyFont="1" applyBorder="1">
      <alignment/>
      <protection/>
    </xf>
    <xf numFmtId="0" fontId="5" fillId="0" borderId="0" xfId="56" applyFont="1">
      <alignment/>
      <protection/>
    </xf>
    <xf numFmtId="0" fontId="7" fillId="33" borderId="0" xfId="54" applyFont="1" applyFill="1" applyBorder="1" applyAlignment="1">
      <alignment/>
      <protection/>
    </xf>
    <xf numFmtId="165" fontId="5" fillId="35" borderId="10" xfId="56" applyNumberFormat="1" applyFont="1" applyFill="1" applyBorder="1">
      <alignment/>
      <protection/>
    </xf>
    <xf numFmtId="165" fontId="5" fillId="36" borderId="10" xfId="56" applyNumberFormat="1" applyFont="1" applyFill="1" applyBorder="1">
      <alignment/>
      <protection/>
    </xf>
    <xf numFmtId="165" fontId="5" fillId="37" borderId="10" xfId="56" applyNumberFormat="1" applyFont="1" applyFill="1" applyBorder="1">
      <alignment/>
      <protection/>
    </xf>
    <xf numFmtId="0" fontId="76" fillId="34" borderId="12" xfId="54" applyFont="1" applyFill="1" applyBorder="1" applyAlignment="1">
      <alignment horizontal="center"/>
      <protection/>
    </xf>
    <xf numFmtId="0" fontId="76" fillId="34" borderId="13" xfId="54" applyFont="1" applyFill="1" applyBorder="1" applyAlignment="1">
      <alignment horizontal="center"/>
      <protection/>
    </xf>
    <xf numFmtId="0" fontId="76" fillId="34" borderId="14" xfId="54" applyFont="1" applyFill="1" applyBorder="1" applyAlignment="1">
      <alignment horizontal="center"/>
      <protection/>
    </xf>
    <xf numFmtId="0" fontId="76" fillId="34" borderId="15" xfId="54" applyFont="1" applyFill="1" applyBorder="1" applyAlignment="1">
      <alignment vertical="center"/>
      <protection/>
    </xf>
    <xf numFmtId="0" fontId="76" fillId="34" borderId="16" xfId="54" applyFont="1" applyFill="1" applyBorder="1" applyAlignment="1">
      <alignment vertical="center"/>
      <protection/>
    </xf>
    <xf numFmtId="0" fontId="7" fillId="33" borderId="0" xfId="54" applyFont="1" applyFill="1">
      <alignment/>
      <protection/>
    </xf>
    <xf numFmtId="0" fontId="8" fillId="33" borderId="0" xfId="54" applyFont="1" applyFill="1" applyAlignment="1">
      <alignment/>
      <protection/>
    </xf>
    <xf numFmtId="0" fontId="77" fillId="33" borderId="0" xfId="54" applyFont="1" applyFill="1" applyBorder="1" applyAlignment="1">
      <alignment vertical="center"/>
      <protection/>
    </xf>
    <xf numFmtId="0" fontId="10" fillId="33" borderId="0" xfId="56" applyFont="1" applyFill="1">
      <alignment/>
      <protection/>
    </xf>
    <xf numFmtId="0" fontId="7" fillId="33" borderId="0" xfId="54" applyFont="1" applyFill="1" applyAlignment="1">
      <alignment/>
      <protection/>
    </xf>
    <xf numFmtId="0" fontId="10" fillId="33" borderId="0" xfId="54" applyFont="1" applyFill="1" applyAlignment="1">
      <alignment/>
      <protection/>
    </xf>
    <xf numFmtId="165" fontId="5" fillId="33" borderId="10" xfId="56" applyNumberFormat="1" applyFont="1" applyFill="1" applyBorder="1">
      <alignment/>
      <protection/>
    </xf>
    <xf numFmtId="0" fontId="78" fillId="35" borderId="10" xfId="54" applyFont="1" applyFill="1" applyBorder="1" applyAlignment="1">
      <alignment horizontal="center" vertical="center" wrapText="1"/>
      <protection/>
    </xf>
    <xf numFmtId="0" fontId="13" fillId="33" borderId="11" xfId="54" applyFont="1" applyFill="1" applyBorder="1" applyAlignment="1">
      <alignment horizontal="center" vertical="center"/>
      <protection/>
    </xf>
    <xf numFmtId="165" fontId="13" fillId="33" borderId="10" xfId="56" applyNumberFormat="1" applyFont="1" applyFill="1" applyBorder="1" applyAlignment="1">
      <alignment horizontal="center" vertical="center"/>
      <protection/>
    </xf>
    <xf numFmtId="165" fontId="13" fillId="35" borderId="10" xfId="56" applyNumberFormat="1" applyFont="1" applyFill="1" applyBorder="1" applyAlignment="1">
      <alignment horizontal="center" vertical="center"/>
      <protection/>
    </xf>
    <xf numFmtId="0" fontId="13" fillId="33" borderId="0" xfId="56" applyFont="1" applyFill="1" applyAlignment="1">
      <alignment horizontal="center" vertical="center"/>
      <protection/>
    </xf>
    <xf numFmtId="0" fontId="75" fillId="0" borderId="0" xfId="0" applyFont="1" applyAlignment="1">
      <alignment/>
    </xf>
    <xf numFmtId="0" fontId="14" fillId="0" borderId="0" xfId="46" applyFont="1" applyAlignment="1">
      <alignment/>
    </xf>
    <xf numFmtId="0" fontId="79" fillId="0" borderId="0" xfId="0" applyFont="1" applyAlignment="1">
      <alignment/>
    </xf>
    <xf numFmtId="0" fontId="80" fillId="0" borderId="0" xfId="0" applyFont="1" applyAlignment="1">
      <alignment/>
    </xf>
    <xf numFmtId="0" fontId="81" fillId="0" borderId="0" xfId="46" applyFont="1" applyAlignment="1">
      <alignment/>
    </xf>
    <xf numFmtId="0" fontId="18" fillId="0" borderId="0" xfId="46" applyFont="1" applyAlignment="1">
      <alignment/>
    </xf>
    <xf numFmtId="0" fontId="82" fillId="0" borderId="0" xfId="46" applyFont="1" applyAlignment="1">
      <alignment/>
    </xf>
    <xf numFmtId="0" fontId="83" fillId="0" borderId="0" xfId="0" applyFont="1" applyAlignment="1">
      <alignment horizontal="center" vertical="center"/>
    </xf>
    <xf numFmtId="0" fontId="82" fillId="0" borderId="0" xfId="46" applyFont="1" applyAlignment="1">
      <alignment horizontal="center" vertical="center"/>
    </xf>
    <xf numFmtId="0" fontId="84" fillId="0" borderId="17" xfId="0" applyFont="1" applyFill="1" applyBorder="1" applyAlignment="1">
      <alignment horizontal="center" vertical="center"/>
    </xf>
    <xf numFmtId="0" fontId="85" fillId="0" borderId="17" xfId="0" applyFont="1" applyFill="1" applyBorder="1" applyAlignment="1">
      <alignment horizontal="center" vertical="center" wrapText="1"/>
    </xf>
    <xf numFmtId="0" fontId="80" fillId="0" borderId="0" xfId="0" applyFont="1" applyFill="1" applyAlignment="1">
      <alignment/>
    </xf>
    <xf numFmtId="0" fontId="86" fillId="0" borderId="10" xfId="0" applyFont="1" applyFill="1" applyBorder="1" applyAlignment="1">
      <alignment/>
    </xf>
    <xf numFmtId="2" fontId="79" fillId="0" borderId="10" xfId="0" applyNumberFormat="1" applyFont="1" applyFill="1" applyBorder="1" applyAlignment="1">
      <alignment horizontal="center"/>
    </xf>
    <xf numFmtId="1" fontId="79" fillId="0" borderId="10" xfId="0" applyNumberFormat="1" applyFont="1" applyFill="1" applyBorder="1" applyAlignment="1">
      <alignment horizontal="center"/>
    </xf>
    <xf numFmtId="0" fontId="87" fillId="0" borderId="10" xfId="0" applyFont="1" applyFill="1" applyBorder="1" applyAlignment="1">
      <alignment/>
    </xf>
    <xf numFmtId="2" fontId="88" fillId="0" borderId="10" xfId="0" applyNumberFormat="1" applyFont="1" applyFill="1" applyBorder="1" applyAlignment="1">
      <alignment horizontal="center"/>
    </xf>
    <xf numFmtId="1" fontId="88" fillId="0" borderId="10" xfId="0" applyNumberFormat="1" applyFont="1" applyFill="1" applyBorder="1" applyAlignment="1">
      <alignment horizontal="center"/>
    </xf>
    <xf numFmtId="0" fontId="79" fillId="0" borderId="0" xfId="0" applyFont="1" applyAlignment="1">
      <alignment horizontal="left" indent="2"/>
    </xf>
    <xf numFmtId="0" fontId="79" fillId="0" borderId="0" xfId="0" applyFont="1" applyAlignment="1">
      <alignment horizontal="left" indent="4"/>
    </xf>
    <xf numFmtId="166" fontId="79" fillId="0" borderId="0" xfId="0" applyNumberFormat="1" applyFont="1" applyAlignment="1">
      <alignment/>
    </xf>
    <xf numFmtId="0" fontId="79" fillId="0" borderId="0" xfId="0" applyFont="1" applyAlignment="1">
      <alignment horizontal="center" vertical="center"/>
    </xf>
    <xf numFmtId="0" fontId="80" fillId="0" borderId="0" xfId="0" applyFont="1" applyAlignment="1">
      <alignment horizontal="center" vertical="center"/>
    </xf>
    <xf numFmtId="166" fontId="79" fillId="0" borderId="0" xfId="0" applyNumberFormat="1" applyFont="1" applyAlignment="1">
      <alignment horizontal="center" vertical="center"/>
    </xf>
    <xf numFmtId="167" fontId="79" fillId="0" borderId="0" xfId="49" applyNumberFormat="1" applyFont="1" applyAlignment="1">
      <alignment horizontal="center" vertical="center"/>
    </xf>
    <xf numFmtId="167" fontId="79" fillId="0" borderId="0" xfId="49" applyNumberFormat="1" applyFont="1" applyAlignment="1">
      <alignment/>
    </xf>
    <xf numFmtId="0" fontId="80" fillId="0" borderId="0" xfId="0" applyFont="1" applyAlignment="1">
      <alignment horizontal="center"/>
    </xf>
    <xf numFmtId="0" fontId="80" fillId="0" borderId="18" xfId="0" applyFont="1" applyBorder="1" applyAlignment="1">
      <alignment/>
    </xf>
    <xf numFmtId="0" fontId="80" fillId="0" borderId="18" xfId="0" applyFont="1" applyBorder="1" applyAlignment="1">
      <alignment horizontal="center" vertical="center"/>
    </xf>
    <xf numFmtId="0" fontId="80" fillId="0" borderId="19" xfId="0" applyFont="1" applyBorder="1" applyAlignment="1">
      <alignment/>
    </xf>
    <xf numFmtId="0" fontId="80" fillId="0" borderId="20" xfId="0" applyFont="1" applyBorder="1" applyAlignment="1">
      <alignment/>
    </xf>
    <xf numFmtId="0" fontId="79" fillId="0" borderId="21" xfId="0" applyFont="1" applyBorder="1" applyAlignment="1">
      <alignment/>
    </xf>
    <xf numFmtId="0" fontId="79" fillId="0" borderId="0" xfId="0" applyFont="1" applyBorder="1" applyAlignment="1">
      <alignment/>
    </xf>
    <xf numFmtId="0" fontId="79" fillId="0" borderId="22" xfId="0" applyFont="1" applyBorder="1" applyAlignment="1">
      <alignment/>
    </xf>
    <xf numFmtId="166" fontId="79" fillId="0" borderId="21" xfId="0" applyNumberFormat="1" applyFont="1" applyBorder="1" applyAlignment="1">
      <alignment/>
    </xf>
    <xf numFmtId="166" fontId="79" fillId="0" borderId="0" xfId="0" applyNumberFormat="1" applyFont="1" applyBorder="1" applyAlignment="1">
      <alignment/>
    </xf>
    <xf numFmtId="166" fontId="79" fillId="0" borderId="22" xfId="0" applyNumberFormat="1" applyFont="1" applyBorder="1" applyAlignment="1">
      <alignment/>
    </xf>
    <xf numFmtId="166" fontId="79" fillId="0" borderId="19" xfId="0" applyNumberFormat="1" applyFont="1" applyBorder="1" applyAlignment="1">
      <alignment/>
    </xf>
    <xf numFmtId="166" fontId="79" fillId="0" borderId="18" xfId="0" applyNumberFormat="1" applyFont="1" applyBorder="1" applyAlignment="1">
      <alignment/>
    </xf>
    <xf numFmtId="166" fontId="79" fillId="0" borderId="20" xfId="0" applyNumberFormat="1" applyFont="1" applyBorder="1" applyAlignment="1">
      <alignment/>
    </xf>
    <xf numFmtId="0" fontId="80" fillId="0" borderId="19" xfId="0" applyFont="1" applyBorder="1" applyAlignment="1">
      <alignment horizontal="center" vertical="center"/>
    </xf>
    <xf numFmtId="0" fontId="80" fillId="0" borderId="20" xfId="0" applyFont="1" applyBorder="1" applyAlignment="1">
      <alignment horizontal="center" vertical="center"/>
    </xf>
    <xf numFmtId="0" fontId="79" fillId="0" borderId="21" xfId="0" applyFont="1" applyBorder="1" applyAlignment="1">
      <alignment horizontal="center" vertical="center"/>
    </xf>
    <xf numFmtId="0" fontId="79" fillId="0" borderId="0" xfId="0" applyFont="1" applyBorder="1" applyAlignment="1">
      <alignment horizontal="center" vertical="center"/>
    </xf>
    <xf numFmtId="0" fontId="79" fillId="0" borderId="22" xfId="0" applyFont="1" applyBorder="1" applyAlignment="1">
      <alignment horizontal="center" vertical="center"/>
    </xf>
    <xf numFmtId="167" fontId="79" fillId="0" borderId="21" xfId="49" applyNumberFormat="1" applyFont="1" applyBorder="1" applyAlignment="1">
      <alignment horizontal="center" vertical="center"/>
    </xf>
    <xf numFmtId="167" fontId="79" fillId="0" borderId="0" xfId="49" applyNumberFormat="1" applyFont="1" applyBorder="1" applyAlignment="1">
      <alignment horizontal="center" vertical="center"/>
    </xf>
    <xf numFmtId="167" fontId="79" fillId="0" borderId="22" xfId="49" applyNumberFormat="1" applyFont="1" applyBorder="1" applyAlignment="1">
      <alignment horizontal="center" vertical="center"/>
    </xf>
    <xf numFmtId="167" fontId="79" fillId="0" borderId="19" xfId="49" applyNumberFormat="1" applyFont="1" applyBorder="1" applyAlignment="1">
      <alignment horizontal="center" vertical="center"/>
    </xf>
    <xf numFmtId="167" fontId="79" fillId="0" borderId="18" xfId="49" applyNumberFormat="1" applyFont="1" applyBorder="1" applyAlignment="1">
      <alignment horizontal="center" vertical="center"/>
    </xf>
    <xf numFmtId="167" fontId="79" fillId="0" borderId="20" xfId="49" applyNumberFormat="1" applyFont="1" applyBorder="1" applyAlignment="1">
      <alignment horizontal="center" vertical="center"/>
    </xf>
    <xf numFmtId="167" fontId="79" fillId="0" borderId="21" xfId="49" applyNumberFormat="1" applyFont="1" applyBorder="1" applyAlignment="1">
      <alignment/>
    </xf>
    <xf numFmtId="167" fontId="79" fillId="0" borderId="0" xfId="49" applyNumberFormat="1" applyFont="1" applyBorder="1" applyAlignment="1">
      <alignment/>
    </xf>
    <xf numFmtId="166" fontId="79" fillId="0" borderId="22" xfId="49" applyNumberFormat="1" applyFont="1" applyBorder="1" applyAlignment="1">
      <alignment/>
    </xf>
    <xf numFmtId="167" fontId="79" fillId="0" borderId="19" xfId="49" applyNumberFormat="1" applyFont="1" applyBorder="1" applyAlignment="1">
      <alignment/>
    </xf>
    <xf numFmtId="167" fontId="79" fillId="0" borderId="18" xfId="49" applyNumberFormat="1" applyFont="1" applyBorder="1" applyAlignment="1">
      <alignment/>
    </xf>
    <xf numFmtId="166" fontId="79" fillId="0" borderId="20" xfId="49" applyNumberFormat="1" applyFont="1" applyBorder="1" applyAlignment="1">
      <alignment/>
    </xf>
    <xf numFmtId="0" fontId="80" fillId="0" borderId="18" xfId="0" applyFont="1" applyBorder="1" applyAlignment="1">
      <alignment horizontal="center"/>
    </xf>
    <xf numFmtId="0" fontId="80" fillId="0" borderId="0" xfId="0" applyFont="1" applyAlignment="1">
      <alignment horizontal="left"/>
    </xf>
    <xf numFmtId="0" fontId="89" fillId="0" borderId="0" xfId="0" applyFont="1" applyAlignment="1">
      <alignment wrapText="1"/>
    </xf>
    <xf numFmtId="0" fontId="89" fillId="0" borderId="0" xfId="0" applyFont="1" applyAlignment="1">
      <alignment/>
    </xf>
    <xf numFmtId="0" fontId="90" fillId="0" borderId="0" xfId="0" applyFont="1" applyAlignment="1">
      <alignment horizontal="left" wrapText="1" indent="2"/>
    </xf>
    <xf numFmtId="0" fontId="82" fillId="0" borderId="0" xfId="46" applyFont="1" applyAlignment="1">
      <alignment wrapText="1"/>
    </xf>
    <xf numFmtId="168" fontId="90" fillId="0" borderId="21" xfId="49" applyNumberFormat="1" applyFont="1" applyBorder="1" applyAlignment="1">
      <alignment/>
    </xf>
    <xf numFmtId="168" fontId="90" fillId="0" borderId="0" xfId="49" applyNumberFormat="1" applyFont="1" applyBorder="1" applyAlignment="1">
      <alignment/>
    </xf>
    <xf numFmtId="168" fontId="90" fillId="0" borderId="22" xfId="49" applyNumberFormat="1" applyFont="1" applyBorder="1" applyAlignment="1">
      <alignment/>
    </xf>
    <xf numFmtId="168" fontId="89" fillId="0" borderId="21" xfId="49" applyNumberFormat="1" applyFont="1" applyBorder="1" applyAlignment="1">
      <alignment/>
    </xf>
    <xf numFmtId="168" fontId="89" fillId="0" borderId="0" xfId="49" applyNumberFormat="1" applyFont="1" applyBorder="1" applyAlignment="1">
      <alignment/>
    </xf>
    <xf numFmtId="168" fontId="89" fillId="0" borderId="22" xfId="49" applyNumberFormat="1" applyFont="1" applyBorder="1" applyAlignment="1">
      <alignment/>
    </xf>
    <xf numFmtId="168" fontId="90" fillId="0" borderId="21" xfId="0" applyNumberFormat="1" applyFont="1" applyBorder="1" applyAlignment="1">
      <alignment/>
    </xf>
    <xf numFmtId="168" fontId="90" fillId="0" borderId="0" xfId="0" applyNumberFormat="1" applyFont="1" applyBorder="1" applyAlignment="1">
      <alignment/>
    </xf>
    <xf numFmtId="168" fontId="89" fillId="0" borderId="21" xfId="0" applyNumberFormat="1" applyFont="1" applyBorder="1" applyAlignment="1">
      <alignment/>
    </xf>
    <xf numFmtId="168" fontId="89" fillId="0" borderId="0" xfId="0" applyNumberFormat="1" applyFont="1" applyBorder="1" applyAlignment="1">
      <alignment/>
    </xf>
    <xf numFmtId="0" fontId="89" fillId="0" borderId="22" xfId="0" applyFont="1" applyBorder="1" applyAlignment="1">
      <alignment/>
    </xf>
    <xf numFmtId="168" fontId="89" fillId="0" borderId="19" xfId="49" applyNumberFormat="1" applyFont="1" applyBorder="1" applyAlignment="1">
      <alignment/>
    </xf>
    <xf numFmtId="168" fontId="89" fillId="0" borderId="18" xfId="49" applyNumberFormat="1" applyFont="1" applyBorder="1" applyAlignment="1">
      <alignment/>
    </xf>
    <xf numFmtId="0" fontId="0" fillId="0" borderId="22" xfId="0" applyBorder="1" applyAlignment="1">
      <alignment/>
    </xf>
    <xf numFmtId="0" fontId="89" fillId="0" borderId="20" xfId="0" applyFont="1" applyBorder="1" applyAlignment="1">
      <alignment/>
    </xf>
    <xf numFmtId="0" fontId="90" fillId="0" borderId="23" xfId="0" applyFont="1" applyBorder="1" applyAlignment="1">
      <alignment horizontal="center" vertical="center"/>
    </xf>
    <xf numFmtId="168" fontId="90" fillId="0" borderId="24" xfId="49" applyNumberFormat="1" applyFont="1" applyBorder="1" applyAlignment="1">
      <alignment/>
    </xf>
    <xf numFmtId="168" fontId="90" fillId="0" borderId="25" xfId="49" applyNumberFormat="1" applyFont="1" applyBorder="1" applyAlignment="1">
      <alignment/>
    </xf>
    <xf numFmtId="168" fontId="90" fillId="0" borderId="26" xfId="49" applyNumberFormat="1" applyFont="1" applyBorder="1" applyAlignment="1">
      <alignment/>
    </xf>
    <xf numFmtId="0" fontId="89" fillId="0" borderId="26" xfId="0" applyFont="1" applyBorder="1" applyAlignment="1">
      <alignment/>
    </xf>
    <xf numFmtId="0" fontId="89" fillId="0" borderId="0" xfId="0" applyFont="1" applyFill="1" applyAlignment="1">
      <alignment/>
    </xf>
    <xf numFmtId="168" fontId="89" fillId="0" borderId="21" xfId="0" applyNumberFormat="1" applyFont="1" applyFill="1" applyBorder="1" applyAlignment="1">
      <alignment/>
    </xf>
    <xf numFmtId="168" fontId="89" fillId="0" borderId="0" xfId="0" applyNumberFormat="1" applyFont="1" applyFill="1" applyBorder="1" applyAlignment="1">
      <alignment/>
    </xf>
    <xf numFmtId="168" fontId="89" fillId="0" borderId="22" xfId="0" applyNumberFormat="1" applyFont="1" applyFill="1" applyBorder="1" applyAlignment="1">
      <alignment/>
    </xf>
    <xf numFmtId="168" fontId="89" fillId="0" borderId="0" xfId="49" applyNumberFormat="1" applyFont="1" applyFill="1" applyBorder="1" applyAlignment="1">
      <alignment/>
    </xf>
    <xf numFmtId="0" fontId="79" fillId="0" borderId="20" xfId="0" applyFont="1" applyBorder="1" applyAlignment="1">
      <alignment/>
    </xf>
    <xf numFmtId="0" fontId="90" fillId="0" borderId="24" xfId="0" applyFont="1" applyFill="1" applyBorder="1" applyAlignment="1">
      <alignment/>
    </xf>
    <xf numFmtId="0" fontId="89" fillId="0" borderId="21" xfId="0" applyFont="1" applyFill="1" applyBorder="1" applyAlignment="1">
      <alignment horizontal="left" indent="2"/>
    </xf>
    <xf numFmtId="0" fontId="79" fillId="0" borderId="26" xfId="0" applyFont="1" applyBorder="1" applyAlignment="1">
      <alignment/>
    </xf>
    <xf numFmtId="169" fontId="89" fillId="0" borderId="0" xfId="59" applyNumberFormat="1" applyFont="1" applyFill="1" applyAlignment="1">
      <alignment/>
    </xf>
    <xf numFmtId="169" fontId="79" fillId="0" borderId="0" xfId="59" applyNumberFormat="1" applyFont="1" applyAlignment="1">
      <alignment/>
    </xf>
    <xf numFmtId="169" fontId="0" fillId="0" borderId="0" xfId="59" applyNumberFormat="1" applyFont="1" applyAlignment="1">
      <alignment/>
    </xf>
    <xf numFmtId="169" fontId="90" fillId="0" borderId="24" xfId="59" applyNumberFormat="1" applyFont="1" applyFill="1" applyBorder="1" applyAlignment="1">
      <alignment horizontal="center" vertical="center"/>
    </xf>
    <xf numFmtId="169" fontId="90" fillId="0" borderId="25" xfId="59" applyNumberFormat="1" applyFont="1" applyFill="1" applyBorder="1" applyAlignment="1">
      <alignment horizontal="center" vertical="center"/>
    </xf>
    <xf numFmtId="169" fontId="90" fillId="0" borderId="26" xfId="59" applyNumberFormat="1" applyFont="1" applyFill="1" applyBorder="1" applyAlignment="1">
      <alignment horizontal="center" vertical="center"/>
    </xf>
    <xf numFmtId="169" fontId="90" fillId="0" borderId="0" xfId="59" applyNumberFormat="1" applyFont="1" applyFill="1" applyBorder="1" applyAlignment="1">
      <alignment horizontal="center" vertical="center"/>
    </xf>
    <xf numFmtId="169" fontId="80" fillId="0" borderId="27" xfId="59" applyNumberFormat="1" applyFont="1" applyFill="1" applyBorder="1" applyAlignment="1">
      <alignment horizontal="center" vertical="center"/>
    </xf>
    <xf numFmtId="169" fontId="80" fillId="0" borderId="28" xfId="59" applyNumberFormat="1" applyFont="1" applyFill="1" applyBorder="1" applyAlignment="1">
      <alignment horizontal="center" vertical="center"/>
    </xf>
    <xf numFmtId="169" fontId="80" fillId="0" borderId="29" xfId="59" applyNumberFormat="1" applyFont="1" applyBorder="1" applyAlignment="1">
      <alignment horizontal="center" vertical="center"/>
    </xf>
    <xf numFmtId="169" fontId="89" fillId="0" borderId="0" xfId="59" applyNumberFormat="1" applyFont="1" applyFill="1" applyBorder="1" applyAlignment="1">
      <alignment horizontal="center" vertical="center"/>
    </xf>
    <xf numFmtId="169" fontId="89" fillId="0" borderId="21" xfId="59" applyNumberFormat="1" applyFont="1" applyFill="1" applyBorder="1" applyAlignment="1">
      <alignment horizontal="center" vertical="center"/>
    </xf>
    <xf numFmtId="169" fontId="89" fillId="0" borderId="22" xfId="59" applyNumberFormat="1" applyFont="1" applyFill="1" applyBorder="1" applyAlignment="1">
      <alignment horizontal="center" vertical="center"/>
    </xf>
    <xf numFmtId="169" fontId="90" fillId="0" borderId="22" xfId="59" applyNumberFormat="1" applyFont="1" applyFill="1" applyBorder="1" applyAlignment="1">
      <alignment horizontal="center" vertical="center"/>
    </xf>
    <xf numFmtId="169" fontId="90" fillId="0" borderId="21" xfId="59" applyNumberFormat="1" applyFont="1" applyFill="1" applyBorder="1" applyAlignment="1">
      <alignment horizontal="center" vertical="center"/>
    </xf>
    <xf numFmtId="169" fontId="90" fillId="0" borderId="18" xfId="59" applyNumberFormat="1" applyFont="1" applyFill="1" applyBorder="1" applyAlignment="1">
      <alignment horizontal="center" vertical="center"/>
    </xf>
    <xf numFmtId="169" fontId="90" fillId="0" borderId="20" xfId="59" applyNumberFormat="1" applyFont="1" applyFill="1" applyBorder="1" applyAlignment="1">
      <alignment horizontal="center" vertical="center"/>
    </xf>
    <xf numFmtId="0" fontId="90" fillId="0" borderId="17" xfId="0" applyFont="1" applyBorder="1" applyAlignment="1">
      <alignment wrapText="1"/>
    </xf>
    <xf numFmtId="0" fontId="89" fillId="0" borderId="30" xfId="0" applyFont="1" applyBorder="1" applyAlignment="1">
      <alignment horizontal="left" wrapText="1" indent="3"/>
    </xf>
    <xf numFmtId="0" fontId="90" fillId="0" borderId="30" xfId="0" applyFont="1" applyBorder="1" applyAlignment="1">
      <alignment horizontal="left" wrapText="1" indent="2"/>
    </xf>
    <xf numFmtId="0" fontId="89" fillId="0" borderId="31" xfId="0" applyFont="1" applyBorder="1" applyAlignment="1">
      <alignment horizontal="left" wrapText="1" indent="3"/>
    </xf>
    <xf numFmtId="0" fontId="31" fillId="0" borderId="32" xfId="62" applyFont="1" applyFill="1" applyBorder="1" applyAlignment="1">
      <alignment horizontal="left" vertical="center"/>
    </xf>
    <xf numFmtId="0" fontId="30" fillId="0" borderId="32" xfId="62" applyFont="1" applyFill="1" applyBorder="1" applyAlignment="1">
      <alignment horizontal="left" vertical="center"/>
    </xf>
    <xf numFmtId="0" fontId="79" fillId="0" borderId="0" xfId="0" applyFont="1" applyFill="1" applyAlignment="1">
      <alignment/>
    </xf>
    <xf numFmtId="0" fontId="31" fillId="0" borderId="32" xfId="62" applyFont="1" applyFill="1" applyBorder="1" applyAlignment="1">
      <alignment vertical="center"/>
    </xf>
    <xf numFmtId="0" fontId="91" fillId="34" borderId="10" xfId="0" applyFont="1" applyFill="1" applyBorder="1" applyAlignment="1">
      <alignment horizontal="center" vertical="center"/>
    </xf>
    <xf numFmtId="166" fontId="92" fillId="34" borderId="10" xfId="0" applyNumberFormat="1" applyFont="1" applyFill="1" applyBorder="1" applyAlignment="1">
      <alignment horizontal="center" vertical="center"/>
    </xf>
    <xf numFmtId="0" fontId="0" fillId="0" borderId="0" xfId="0" applyFill="1" applyAlignment="1">
      <alignment horizontal="center" vertical="center" wrapText="1"/>
    </xf>
    <xf numFmtId="0" fontId="0" fillId="0" borderId="0" xfId="0" applyFill="1" applyAlignment="1">
      <alignment/>
    </xf>
    <xf numFmtId="0" fontId="34" fillId="38" borderId="0" xfId="0" applyFont="1" applyFill="1" applyAlignment="1">
      <alignment/>
    </xf>
    <xf numFmtId="0" fontId="35" fillId="38" borderId="33" xfId="0" applyFont="1" applyFill="1" applyBorder="1" applyAlignment="1">
      <alignment horizontal="center" vertical="center" wrapText="1" shrinkToFit="1"/>
    </xf>
    <xf numFmtId="0" fontId="35" fillId="38" borderId="34" xfId="0" applyFont="1" applyFill="1" applyBorder="1" applyAlignment="1">
      <alignment horizontal="center" vertical="center" wrapText="1" shrinkToFit="1"/>
    </xf>
    <xf numFmtId="0" fontId="35" fillId="38" borderId="35" xfId="0" applyFont="1" applyFill="1" applyBorder="1" applyAlignment="1">
      <alignment horizontal="center" vertical="center" wrapText="1" shrinkToFit="1"/>
    </xf>
    <xf numFmtId="0" fontId="35" fillId="38" borderId="36" xfId="0" applyFont="1" applyFill="1" applyBorder="1" applyAlignment="1">
      <alignment horizontal="center" vertical="center" wrapText="1" shrinkToFit="1"/>
    </xf>
    <xf numFmtId="0" fontId="35" fillId="38" borderId="10" xfId="0" applyFont="1" applyFill="1" applyBorder="1" applyAlignment="1">
      <alignment horizontal="center" vertical="center" wrapText="1" shrinkToFit="1"/>
    </xf>
    <xf numFmtId="17" fontId="92" fillId="34" borderId="10" xfId="0" applyNumberFormat="1" applyFont="1" applyFill="1" applyBorder="1" applyAlignment="1">
      <alignment/>
    </xf>
    <xf numFmtId="0" fontId="92" fillId="34" borderId="35" xfId="0" applyFont="1" applyFill="1" applyBorder="1" applyAlignment="1">
      <alignment/>
    </xf>
    <xf numFmtId="0" fontId="89" fillId="0" borderId="10" xfId="0" applyFont="1" applyFill="1" applyBorder="1" applyAlignment="1">
      <alignment/>
    </xf>
    <xf numFmtId="3" fontId="89" fillId="0" borderId="10" xfId="0" applyNumberFormat="1" applyFont="1" applyFill="1" applyBorder="1" applyAlignment="1">
      <alignment/>
    </xf>
    <xf numFmtId="17" fontId="31" fillId="38" borderId="10" xfId="0" applyNumberFormat="1" applyFont="1" applyFill="1" applyBorder="1" applyAlignment="1">
      <alignment/>
    </xf>
    <xf numFmtId="0" fontId="31" fillId="38" borderId="35" xfId="0" applyFont="1" applyFill="1" applyBorder="1" applyAlignment="1">
      <alignment/>
    </xf>
    <xf numFmtId="10" fontId="0" fillId="0" borderId="33" xfId="59" applyNumberFormat="1" applyFont="1" applyFill="1" applyBorder="1" applyAlignment="1">
      <alignment horizontal="center" vertical="center"/>
    </xf>
    <xf numFmtId="10" fontId="0" fillId="0" borderId="34" xfId="59" applyNumberFormat="1" applyFont="1" applyFill="1" applyBorder="1" applyAlignment="1">
      <alignment horizontal="center" vertical="center"/>
    </xf>
    <xf numFmtId="10" fontId="89" fillId="0" borderId="33" xfId="59" applyNumberFormat="1" applyFont="1" applyFill="1" applyBorder="1" applyAlignment="1">
      <alignment horizontal="center" vertical="center"/>
    </xf>
    <xf numFmtId="10" fontId="89" fillId="0" borderId="34" xfId="59" applyNumberFormat="1" applyFont="1" applyFill="1" applyBorder="1" applyAlignment="1">
      <alignment horizontal="center" vertical="center"/>
    </xf>
    <xf numFmtId="0" fontId="89" fillId="39" borderId="10" xfId="0" applyFont="1" applyFill="1" applyBorder="1" applyAlignment="1">
      <alignment/>
    </xf>
    <xf numFmtId="3" fontId="89" fillId="39" borderId="10" xfId="0" applyNumberFormat="1" applyFont="1" applyFill="1" applyBorder="1" applyAlignment="1">
      <alignment/>
    </xf>
    <xf numFmtId="10" fontId="0" fillId="4" borderId="33" xfId="59" applyNumberFormat="1" applyFont="1" applyFill="1" applyBorder="1" applyAlignment="1">
      <alignment horizontal="center" vertical="center"/>
    </xf>
    <xf numFmtId="10" fontId="0" fillId="4" borderId="34" xfId="59" applyNumberFormat="1" applyFont="1" applyFill="1" applyBorder="1" applyAlignment="1">
      <alignment horizontal="center" vertical="center"/>
    </xf>
    <xf numFmtId="10" fontId="89" fillId="4" borderId="33" xfId="59" applyNumberFormat="1" applyFont="1" applyFill="1" applyBorder="1" applyAlignment="1">
      <alignment horizontal="center" vertical="center"/>
    </xf>
    <xf numFmtId="10" fontId="89" fillId="4" borderId="34" xfId="59" applyNumberFormat="1" applyFont="1" applyFill="1" applyBorder="1" applyAlignment="1">
      <alignment horizontal="center" vertical="center"/>
    </xf>
    <xf numFmtId="17" fontId="36" fillId="38" borderId="10" xfId="0" applyNumberFormat="1" applyFont="1" applyFill="1" applyBorder="1" applyAlignment="1">
      <alignment/>
    </xf>
    <xf numFmtId="10" fontId="93" fillId="4" borderId="33" xfId="59" applyNumberFormat="1" applyFont="1" applyFill="1" applyBorder="1" applyAlignment="1">
      <alignment horizontal="center" vertical="center"/>
    </xf>
    <xf numFmtId="10" fontId="93" fillId="4" borderId="34" xfId="59" applyNumberFormat="1" applyFont="1" applyFill="1" applyBorder="1" applyAlignment="1">
      <alignment horizontal="center" vertical="center"/>
    </xf>
    <xf numFmtId="17" fontId="92" fillId="34" borderId="0" xfId="0" applyNumberFormat="1" applyFont="1" applyFill="1" applyAlignment="1">
      <alignment/>
    </xf>
    <xf numFmtId="0" fontId="92" fillId="34" borderId="10" xfId="0" applyFont="1" applyFill="1" applyBorder="1" applyAlignment="1">
      <alignment/>
    </xf>
    <xf numFmtId="4" fontId="89" fillId="0" borderId="23" xfId="0" applyNumberFormat="1" applyFont="1" applyFill="1" applyBorder="1" applyAlignment="1">
      <alignment horizontal="right" vertical="center" wrapText="1" indent="2"/>
    </xf>
    <xf numFmtId="10" fontId="89" fillId="0" borderId="10" xfId="59" applyNumberFormat="1" applyFont="1" applyBorder="1" applyAlignment="1">
      <alignment/>
    </xf>
    <xf numFmtId="10" fontId="89" fillId="0" borderId="35" xfId="59" applyNumberFormat="1" applyFont="1" applyBorder="1" applyAlignment="1">
      <alignment/>
    </xf>
    <xf numFmtId="10" fontId="89" fillId="0" borderId="37" xfId="59" applyNumberFormat="1" applyFont="1" applyFill="1" applyBorder="1" applyAlignment="1">
      <alignment horizontal="center"/>
    </xf>
    <xf numFmtId="10" fontId="89" fillId="0" borderId="38" xfId="59" applyNumberFormat="1" applyFont="1" applyFill="1" applyBorder="1" applyAlignment="1">
      <alignment horizontal="center"/>
    </xf>
    <xf numFmtId="4" fontId="89" fillId="39" borderId="10" xfId="0" applyNumberFormat="1" applyFont="1" applyFill="1" applyBorder="1" applyAlignment="1">
      <alignment horizontal="right" vertical="center" wrapText="1" indent="2"/>
    </xf>
    <xf numFmtId="10" fontId="89" fillId="10" borderId="10" xfId="59" applyNumberFormat="1" applyFont="1" applyFill="1" applyBorder="1" applyAlignment="1">
      <alignment/>
    </xf>
    <xf numFmtId="10" fontId="89" fillId="10" borderId="35" xfId="59" applyNumberFormat="1" applyFont="1" applyFill="1" applyBorder="1" applyAlignment="1">
      <alignment/>
    </xf>
    <xf numFmtId="10" fontId="89" fillId="10" borderId="33" xfId="59" applyNumberFormat="1" applyFont="1" applyFill="1" applyBorder="1" applyAlignment="1">
      <alignment horizontal="center"/>
    </xf>
    <xf numFmtId="10" fontId="89" fillId="10" borderId="34" xfId="59" applyNumberFormat="1" applyFont="1" applyFill="1" applyBorder="1" applyAlignment="1">
      <alignment horizontal="center"/>
    </xf>
    <xf numFmtId="10" fontId="89" fillId="0" borderId="33" xfId="59" applyNumberFormat="1" applyFont="1" applyFill="1" applyBorder="1" applyAlignment="1">
      <alignment horizontal="center"/>
    </xf>
    <xf numFmtId="10" fontId="89" fillId="0" borderId="34" xfId="59" applyNumberFormat="1" applyFont="1" applyFill="1" applyBorder="1" applyAlignment="1">
      <alignment horizontal="center"/>
    </xf>
    <xf numFmtId="10" fontId="89" fillId="10" borderId="39" xfId="59" applyNumberFormat="1" applyFont="1" applyFill="1" applyBorder="1" applyAlignment="1">
      <alignment horizontal="center"/>
    </xf>
    <xf numFmtId="10" fontId="89" fillId="10" borderId="40" xfId="59" applyNumberFormat="1" applyFont="1" applyFill="1" applyBorder="1" applyAlignment="1">
      <alignment horizontal="center"/>
    </xf>
    <xf numFmtId="167" fontId="89" fillId="0" borderId="0" xfId="49" applyNumberFormat="1" applyFont="1" applyFill="1" applyAlignment="1">
      <alignment/>
    </xf>
    <xf numFmtId="167" fontId="0" fillId="0" borderId="0" xfId="49" applyNumberFormat="1" applyFont="1" applyFill="1" applyAlignment="1">
      <alignment horizontal="center" vertical="center" wrapText="1"/>
    </xf>
    <xf numFmtId="167" fontId="91" fillId="34" borderId="33" xfId="49" applyNumberFormat="1" applyFont="1" applyFill="1" applyBorder="1" applyAlignment="1">
      <alignment horizontal="center" vertical="center" wrapText="1" shrinkToFit="1"/>
    </xf>
    <xf numFmtId="167" fontId="91" fillId="34" borderId="10" xfId="49" applyNumberFormat="1" applyFont="1" applyFill="1" applyBorder="1" applyAlignment="1">
      <alignment horizontal="center" vertical="center" wrapText="1" shrinkToFit="1"/>
    </xf>
    <xf numFmtId="167" fontId="91" fillId="34" borderId="34" xfId="49" applyNumberFormat="1" applyFont="1" applyFill="1" applyBorder="1" applyAlignment="1">
      <alignment horizontal="center" vertical="center" wrapText="1" shrinkToFit="1"/>
    </xf>
    <xf numFmtId="167" fontId="89" fillId="0" borderId="33" xfId="49" applyNumberFormat="1" applyFont="1" applyFill="1" applyBorder="1" applyAlignment="1">
      <alignment/>
    </xf>
    <xf numFmtId="167" fontId="89" fillId="39" borderId="33" xfId="49" applyNumberFormat="1" applyFont="1" applyFill="1" applyBorder="1" applyAlignment="1">
      <alignment/>
    </xf>
    <xf numFmtId="0" fontId="94" fillId="0" borderId="0" xfId="0" applyFont="1" applyAlignment="1">
      <alignment horizontal="left" vertical="center"/>
    </xf>
    <xf numFmtId="0" fontId="79" fillId="0" borderId="0" xfId="0" applyFont="1" applyAlignment="1">
      <alignment horizontal="left" vertical="center"/>
    </xf>
    <xf numFmtId="17" fontId="31" fillId="24" borderId="10" xfId="0" applyNumberFormat="1" applyFont="1" applyFill="1" applyBorder="1" applyAlignment="1">
      <alignment/>
    </xf>
    <xf numFmtId="0" fontId="31" fillId="24" borderId="35" xfId="0" applyFont="1" applyFill="1" applyBorder="1" applyAlignment="1">
      <alignment/>
    </xf>
    <xf numFmtId="167" fontId="90" fillId="24" borderId="33" xfId="49" applyNumberFormat="1" applyFont="1" applyFill="1" applyBorder="1" applyAlignment="1">
      <alignment horizontal="center" vertical="center" wrapText="1" shrinkToFit="1"/>
    </xf>
    <xf numFmtId="167" fontId="90" fillId="24" borderId="10" xfId="49" applyNumberFormat="1" applyFont="1" applyFill="1" applyBorder="1" applyAlignment="1">
      <alignment horizontal="center" vertical="center" wrapText="1" shrinkToFit="1"/>
    </xf>
    <xf numFmtId="167" fontId="90" fillId="24" borderId="34" xfId="49" applyNumberFormat="1" applyFont="1" applyFill="1" applyBorder="1" applyAlignment="1">
      <alignment horizontal="center" vertical="center" wrapText="1" shrinkToFit="1"/>
    </xf>
    <xf numFmtId="0" fontId="80" fillId="0" borderId="0" xfId="0" applyFont="1" applyFill="1" applyAlignment="1">
      <alignment horizontal="center" vertical="center" wrapText="1"/>
    </xf>
    <xf numFmtId="10" fontId="89" fillId="0" borderId="10" xfId="59" applyNumberFormat="1" applyFont="1" applyBorder="1" applyAlignment="1">
      <alignment horizontal="center" vertical="center"/>
    </xf>
    <xf numFmtId="167" fontId="90" fillId="24" borderId="36" xfId="49" applyNumberFormat="1" applyFont="1" applyFill="1" applyBorder="1" applyAlignment="1">
      <alignment horizontal="center" vertical="center" wrapText="1" shrinkToFit="1"/>
    </xf>
    <xf numFmtId="10" fontId="89" fillId="0" borderId="33" xfId="59" applyNumberFormat="1" applyFont="1" applyBorder="1" applyAlignment="1">
      <alignment horizontal="center" vertical="center"/>
    </xf>
    <xf numFmtId="10" fontId="89" fillId="0" borderId="34" xfId="59" applyNumberFormat="1" applyFont="1" applyBorder="1" applyAlignment="1">
      <alignment horizontal="center" vertical="center"/>
    </xf>
    <xf numFmtId="10" fontId="93" fillId="0" borderId="33" xfId="59" applyNumberFormat="1" applyFont="1" applyBorder="1" applyAlignment="1">
      <alignment horizontal="center" vertical="center"/>
    </xf>
    <xf numFmtId="17" fontId="31" fillId="24" borderId="23" xfId="0" applyNumberFormat="1" applyFont="1" applyFill="1" applyBorder="1" applyAlignment="1">
      <alignment/>
    </xf>
    <xf numFmtId="0" fontId="31" fillId="24" borderId="16" xfId="0" applyFont="1" applyFill="1" applyBorder="1" applyAlignment="1">
      <alignment/>
    </xf>
    <xf numFmtId="17" fontId="31" fillId="24" borderId="41" xfId="0" applyNumberFormat="1" applyFont="1" applyFill="1" applyBorder="1" applyAlignment="1">
      <alignment/>
    </xf>
    <xf numFmtId="0" fontId="31" fillId="24" borderId="15" xfId="0" applyFont="1" applyFill="1" applyBorder="1" applyAlignment="1">
      <alignment/>
    </xf>
    <xf numFmtId="43" fontId="93" fillId="24" borderId="28" xfId="49" applyFont="1" applyFill="1" applyBorder="1" applyAlignment="1">
      <alignment horizontal="center" vertical="center"/>
    </xf>
    <xf numFmtId="10" fontId="89" fillId="9" borderId="33" xfId="59" applyNumberFormat="1" applyFont="1" applyFill="1" applyBorder="1" applyAlignment="1">
      <alignment horizontal="center" vertical="center"/>
    </xf>
    <xf numFmtId="10" fontId="89" fillId="9" borderId="10" xfId="59" applyNumberFormat="1" applyFont="1" applyFill="1" applyBorder="1" applyAlignment="1">
      <alignment horizontal="center" vertical="center"/>
    </xf>
    <xf numFmtId="10" fontId="89" fillId="9" borderId="34" xfId="59" applyNumberFormat="1" applyFont="1" applyFill="1" applyBorder="1" applyAlignment="1">
      <alignment horizontal="center" vertical="center"/>
    </xf>
    <xf numFmtId="10" fontId="93" fillId="9" borderId="33" xfId="59" applyNumberFormat="1" applyFont="1" applyFill="1" applyBorder="1" applyAlignment="1">
      <alignment horizontal="center" vertical="center"/>
    </xf>
    <xf numFmtId="10" fontId="93" fillId="9" borderId="10" xfId="59" applyNumberFormat="1" applyFont="1" applyFill="1" applyBorder="1" applyAlignment="1">
      <alignment horizontal="center" vertical="center"/>
    </xf>
    <xf numFmtId="10" fontId="93" fillId="9" borderId="34" xfId="59" applyNumberFormat="1" applyFont="1" applyFill="1" applyBorder="1" applyAlignment="1">
      <alignment horizontal="center" vertical="center"/>
    </xf>
    <xf numFmtId="10" fontId="93" fillId="0" borderId="10" xfId="59" applyNumberFormat="1" applyFont="1" applyFill="1" applyBorder="1" applyAlignment="1">
      <alignment horizontal="center" vertical="center"/>
    </xf>
    <xf numFmtId="10" fontId="93" fillId="0" borderId="34" xfId="59" applyNumberFormat="1" applyFont="1" applyFill="1" applyBorder="1" applyAlignment="1">
      <alignment horizontal="center" vertical="center"/>
    </xf>
    <xf numFmtId="10" fontId="93" fillId="0" borderId="33" xfId="59" applyNumberFormat="1" applyFont="1" applyFill="1" applyBorder="1" applyAlignment="1">
      <alignment horizontal="center" vertical="center"/>
    </xf>
    <xf numFmtId="17" fontId="93" fillId="24" borderId="42" xfId="0" applyNumberFormat="1" applyFont="1" applyFill="1" applyBorder="1" applyAlignment="1">
      <alignment/>
    </xf>
    <xf numFmtId="17" fontId="39" fillId="24" borderId="42" xfId="0" applyNumberFormat="1" applyFont="1" applyFill="1" applyBorder="1" applyAlignment="1">
      <alignment/>
    </xf>
    <xf numFmtId="0" fontId="93" fillId="0" borderId="0" xfId="0" applyFont="1" applyAlignment="1">
      <alignment/>
    </xf>
    <xf numFmtId="0" fontId="91" fillId="34" borderId="10" xfId="0" applyFont="1" applyFill="1" applyBorder="1" applyAlignment="1">
      <alignment horizontal="center" vertical="center" wrapText="1" shrinkToFit="1"/>
    </xf>
    <xf numFmtId="0" fontId="4" fillId="0" borderId="0" xfId="57">
      <alignment/>
      <protection/>
    </xf>
    <xf numFmtId="165" fontId="4" fillId="0" borderId="10" xfId="57" applyNumberFormat="1" applyBorder="1">
      <alignment/>
      <protection/>
    </xf>
    <xf numFmtId="0" fontId="76" fillId="34" borderId="0" xfId="57" applyFont="1" applyFill="1" applyBorder="1" applyAlignment="1">
      <alignment horizontal="center" vertical="center" wrapText="1"/>
      <protection/>
    </xf>
    <xf numFmtId="164" fontId="4" fillId="0" borderId="10" xfId="57" applyNumberFormat="1" applyBorder="1">
      <alignment/>
      <protection/>
    </xf>
    <xf numFmtId="165" fontId="5" fillId="37" borderId="10" xfId="57" applyNumberFormat="1" applyFont="1" applyFill="1" applyBorder="1">
      <alignment/>
      <protection/>
    </xf>
    <xf numFmtId="165" fontId="5" fillId="36" borderId="10" xfId="57" applyNumberFormat="1" applyFont="1" applyFill="1" applyBorder="1">
      <alignment/>
      <protection/>
    </xf>
    <xf numFmtId="165" fontId="5" fillId="35" borderId="10" xfId="57" applyNumberFormat="1" applyFont="1" applyFill="1" applyBorder="1">
      <alignment/>
      <protection/>
    </xf>
    <xf numFmtId="0" fontId="76" fillId="34" borderId="0" xfId="57" applyFont="1" applyFill="1" applyAlignment="1">
      <alignment horizontal="center" vertical="center" wrapText="1"/>
      <protection/>
    </xf>
    <xf numFmtId="165" fontId="5" fillId="40" borderId="10" xfId="57" applyNumberFormat="1" applyFont="1" applyFill="1" applyBorder="1">
      <alignment/>
      <protection/>
    </xf>
    <xf numFmtId="0" fontId="4" fillId="0" borderId="0" xfId="57">
      <alignment/>
      <protection/>
    </xf>
    <xf numFmtId="0" fontId="76" fillId="34" borderId="12" xfId="55" applyFont="1" applyFill="1" applyBorder="1" applyAlignment="1">
      <alignment horizontal="center"/>
      <protection/>
    </xf>
    <xf numFmtId="165" fontId="13" fillId="35" borderId="10" xfId="57" applyNumberFormat="1" applyFont="1" applyFill="1" applyBorder="1" applyAlignment="1">
      <alignment horizontal="center" vertical="center"/>
      <protection/>
    </xf>
    <xf numFmtId="165" fontId="13" fillId="40" borderId="10" xfId="57" applyNumberFormat="1" applyFont="1" applyFill="1" applyBorder="1" applyAlignment="1">
      <alignment horizontal="center" vertical="center"/>
      <protection/>
    </xf>
    <xf numFmtId="0" fontId="90" fillId="0" borderId="0" xfId="0" applyFont="1" applyAlignment="1">
      <alignment horizontal="left" wrapText="1" indent="1"/>
    </xf>
    <xf numFmtId="0" fontId="90" fillId="0" borderId="0" xfId="0" applyFont="1" applyAlignment="1">
      <alignment horizontal="left" wrapText="1"/>
    </xf>
    <xf numFmtId="0" fontId="89" fillId="0" borderId="0" xfId="0" applyFont="1" applyAlignment="1">
      <alignment horizontal="left" wrapText="1" indent="3"/>
    </xf>
    <xf numFmtId="168" fontId="90" fillId="0" borderId="18" xfId="49" applyNumberFormat="1" applyFont="1" applyBorder="1" applyAlignment="1">
      <alignment/>
    </xf>
    <xf numFmtId="168" fontId="90" fillId="0" borderId="20" xfId="49" applyNumberFormat="1" applyFont="1" applyBorder="1" applyAlignment="1">
      <alignment/>
    </xf>
    <xf numFmtId="0" fontId="75" fillId="0" borderId="0" xfId="0" applyFont="1" applyBorder="1" applyAlignment="1">
      <alignment/>
    </xf>
    <xf numFmtId="168" fontId="31" fillId="0" borderId="0" xfId="49" applyNumberFormat="1" applyFont="1" applyBorder="1" applyAlignment="1">
      <alignment horizontal="right" vertical="center" wrapText="1"/>
    </xf>
    <xf numFmtId="168" fontId="35" fillId="0" borderId="0" xfId="49" applyNumberFormat="1" applyFont="1" applyBorder="1" applyAlignment="1">
      <alignment horizontal="right" vertical="center" wrapText="1"/>
    </xf>
    <xf numFmtId="0" fontId="0" fillId="0" borderId="0" xfId="0" applyBorder="1" applyAlignment="1">
      <alignment/>
    </xf>
    <xf numFmtId="0" fontId="90" fillId="0" borderId="43" xfId="0" applyFont="1" applyBorder="1" applyAlignment="1">
      <alignment horizontal="center" vertical="center"/>
    </xf>
    <xf numFmtId="0" fontId="90" fillId="0" borderId="44" xfId="0" applyFont="1" applyBorder="1" applyAlignment="1">
      <alignment horizontal="center" vertical="center"/>
    </xf>
    <xf numFmtId="168" fontId="31" fillId="0" borderId="21" xfId="49" applyNumberFormat="1" applyFont="1" applyBorder="1" applyAlignment="1">
      <alignment horizontal="right" vertical="center" wrapText="1"/>
    </xf>
    <xf numFmtId="168" fontId="31" fillId="0" borderId="22" xfId="49" applyNumberFormat="1" applyFont="1" applyBorder="1" applyAlignment="1">
      <alignment horizontal="right" vertical="center" wrapText="1"/>
    </xf>
    <xf numFmtId="168" fontId="35" fillId="0" borderId="21" xfId="49" applyNumberFormat="1" applyFont="1" applyBorder="1" applyAlignment="1">
      <alignment horizontal="right" vertical="center" wrapText="1"/>
    </xf>
    <xf numFmtId="168" fontId="35" fillId="0" borderId="22" xfId="49" applyNumberFormat="1" applyFont="1" applyBorder="1" applyAlignment="1">
      <alignment horizontal="right" vertical="center" wrapText="1"/>
    </xf>
    <xf numFmtId="168" fontId="31" fillId="0" borderId="19" xfId="49" applyNumberFormat="1" applyFont="1" applyBorder="1" applyAlignment="1">
      <alignment horizontal="right" vertical="center" wrapText="1"/>
    </xf>
    <xf numFmtId="168" fontId="31" fillId="0" borderId="18" xfId="49" applyNumberFormat="1" applyFont="1" applyBorder="1" applyAlignment="1">
      <alignment horizontal="right" vertical="center" wrapText="1"/>
    </xf>
    <xf numFmtId="168" fontId="31" fillId="0" borderId="20" xfId="49" applyNumberFormat="1" applyFont="1" applyBorder="1" applyAlignment="1">
      <alignment horizontal="right" vertical="center" wrapText="1"/>
    </xf>
    <xf numFmtId="0" fontId="75" fillId="0" borderId="22" xfId="0" applyFont="1" applyBorder="1" applyAlignment="1">
      <alignment/>
    </xf>
    <xf numFmtId="0" fontId="0" fillId="0" borderId="18" xfId="0" applyBorder="1" applyAlignment="1">
      <alignment/>
    </xf>
    <xf numFmtId="0" fontId="0" fillId="0" borderId="20" xfId="0" applyBorder="1" applyAlignment="1">
      <alignment/>
    </xf>
    <xf numFmtId="0" fontId="95" fillId="0" borderId="0" xfId="46" applyFont="1" applyAlignment="1">
      <alignment/>
    </xf>
    <xf numFmtId="0" fontId="89" fillId="0" borderId="25" xfId="0" applyFont="1" applyBorder="1" applyAlignment="1">
      <alignment/>
    </xf>
    <xf numFmtId="0" fontId="89" fillId="0" borderId="0" xfId="0" applyFont="1" applyBorder="1" applyAlignment="1">
      <alignment/>
    </xf>
    <xf numFmtId="0" fontId="89" fillId="0" borderId="18" xfId="0" applyFont="1" applyBorder="1" applyAlignment="1">
      <alignment/>
    </xf>
    <xf numFmtId="0" fontId="90" fillId="0" borderId="16" xfId="0" applyFont="1" applyBorder="1" applyAlignment="1">
      <alignment horizontal="center" vertical="center"/>
    </xf>
    <xf numFmtId="0" fontId="90" fillId="0" borderId="45" xfId="0" applyFont="1" applyBorder="1" applyAlignment="1">
      <alignment horizontal="center" vertical="center"/>
    </xf>
    <xf numFmtId="0" fontId="90" fillId="0" borderId="46" xfId="0" applyFont="1" applyBorder="1" applyAlignment="1">
      <alignment horizontal="center" vertical="center"/>
    </xf>
    <xf numFmtId="0" fontId="90" fillId="0" borderId="47" xfId="0" applyFont="1" applyBorder="1" applyAlignment="1">
      <alignment horizontal="center" vertical="center"/>
    </xf>
    <xf numFmtId="0" fontId="79" fillId="0" borderId="25" xfId="0" applyFont="1" applyBorder="1" applyAlignment="1">
      <alignment/>
    </xf>
    <xf numFmtId="0" fontId="79" fillId="0" borderId="18" xfId="0" applyFont="1" applyBorder="1" applyAlignment="1">
      <alignment/>
    </xf>
    <xf numFmtId="168" fontId="89" fillId="0" borderId="0" xfId="0" applyNumberFormat="1" applyFont="1" applyFill="1" applyBorder="1" applyAlignment="1">
      <alignment horizontal="center" vertical="center"/>
    </xf>
    <xf numFmtId="168" fontId="90" fillId="0" borderId="0" xfId="0" applyNumberFormat="1" applyFont="1" applyFill="1" applyBorder="1" applyAlignment="1">
      <alignment/>
    </xf>
    <xf numFmtId="168" fontId="90" fillId="0" borderId="0" xfId="49" applyNumberFormat="1" applyFont="1" applyFill="1" applyBorder="1" applyAlignment="1">
      <alignment/>
    </xf>
    <xf numFmtId="168" fontId="89" fillId="0" borderId="0" xfId="49" applyNumberFormat="1" applyFont="1" applyFill="1" applyBorder="1" applyAlignment="1">
      <alignment horizontal="center" vertical="center"/>
    </xf>
    <xf numFmtId="168" fontId="90" fillId="0" borderId="25" xfId="49" applyNumberFormat="1" applyFont="1" applyFill="1" applyBorder="1" applyAlignment="1">
      <alignment horizontal="center" vertical="center"/>
    </xf>
    <xf numFmtId="168" fontId="90" fillId="0" borderId="25" xfId="49" applyNumberFormat="1" applyFont="1" applyBorder="1" applyAlignment="1">
      <alignment horizontal="center" vertical="center"/>
    </xf>
    <xf numFmtId="0" fontId="90" fillId="0" borderId="21" xfId="0" applyFont="1" applyFill="1" applyBorder="1" applyAlignment="1">
      <alignment horizontal="left" indent="1"/>
    </xf>
    <xf numFmtId="0" fontId="90" fillId="0" borderId="19" xfId="0" applyFont="1" applyFill="1" applyBorder="1" applyAlignment="1">
      <alignment horizontal="left" indent="1"/>
    </xf>
    <xf numFmtId="167" fontId="90" fillId="0" borderId="18" xfId="49" applyNumberFormat="1" applyFont="1" applyFill="1" applyBorder="1" applyAlignment="1">
      <alignment/>
    </xf>
    <xf numFmtId="168" fontId="90" fillId="0" borderId="18" xfId="49" applyNumberFormat="1" applyFont="1" applyFill="1" applyBorder="1" applyAlignment="1">
      <alignment/>
    </xf>
    <xf numFmtId="168" fontId="90" fillId="0" borderId="25" xfId="49" applyNumberFormat="1" applyFont="1" applyFill="1" applyBorder="1" applyAlignment="1">
      <alignment/>
    </xf>
    <xf numFmtId="168" fontId="90" fillId="0" borderId="24" xfId="49" applyNumberFormat="1" applyFont="1" applyFill="1" applyBorder="1" applyAlignment="1">
      <alignment horizontal="center" vertical="center"/>
    </xf>
    <xf numFmtId="168" fontId="90" fillId="0" borderId="26" xfId="49" applyNumberFormat="1" applyFont="1" applyFill="1" applyBorder="1" applyAlignment="1">
      <alignment horizontal="center" vertical="center"/>
    </xf>
    <xf numFmtId="168" fontId="90" fillId="0" borderId="21" xfId="49" applyNumberFormat="1" applyFont="1" applyFill="1" applyBorder="1" applyAlignment="1">
      <alignment/>
    </xf>
    <xf numFmtId="168" fontId="90" fillId="0" borderId="22" xfId="49" applyNumberFormat="1" applyFont="1" applyFill="1" applyBorder="1" applyAlignment="1">
      <alignment/>
    </xf>
    <xf numFmtId="168" fontId="90" fillId="0" borderId="21" xfId="0" applyNumberFormat="1" applyFont="1" applyFill="1" applyBorder="1" applyAlignment="1">
      <alignment/>
    </xf>
    <xf numFmtId="168" fontId="90" fillId="0" borderId="22" xfId="0" applyNumberFormat="1" applyFont="1" applyFill="1" applyBorder="1" applyAlignment="1">
      <alignment/>
    </xf>
    <xf numFmtId="168" fontId="89" fillId="0" borderId="21" xfId="49" applyNumberFormat="1" applyFont="1" applyFill="1" applyBorder="1" applyAlignment="1">
      <alignment/>
    </xf>
    <xf numFmtId="168" fontId="89" fillId="0" borderId="22" xfId="49" applyNumberFormat="1" applyFont="1" applyFill="1" applyBorder="1" applyAlignment="1">
      <alignment/>
    </xf>
    <xf numFmtId="168" fontId="89" fillId="0" borderId="21" xfId="0" applyNumberFormat="1" applyFont="1" applyFill="1" applyBorder="1" applyAlignment="1">
      <alignment horizontal="center" vertical="center"/>
    </xf>
    <xf numFmtId="168" fontId="89" fillId="0" borderId="22" xfId="0" applyNumberFormat="1" applyFont="1" applyFill="1" applyBorder="1" applyAlignment="1">
      <alignment horizontal="center" vertical="center"/>
    </xf>
    <xf numFmtId="167" fontId="90" fillId="0" borderId="19" xfId="49" applyNumberFormat="1" applyFont="1" applyFill="1" applyBorder="1" applyAlignment="1">
      <alignment/>
    </xf>
    <xf numFmtId="167" fontId="90" fillId="0" borderId="20" xfId="49" applyNumberFormat="1" applyFont="1" applyFill="1" applyBorder="1" applyAlignment="1">
      <alignment/>
    </xf>
    <xf numFmtId="168" fontId="90" fillId="0" borderId="24" xfId="49" applyNumberFormat="1" applyFont="1" applyFill="1" applyBorder="1" applyAlignment="1">
      <alignment/>
    </xf>
    <xf numFmtId="168" fontId="90" fillId="0" borderId="26" xfId="49" applyNumberFormat="1" applyFont="1" applyFill="1" applyBorder="1" applyAlignment="1">
      <alignment/>
    </xf>
    <xf numFmtId="168" fontId="89" fillId="0" borderId="21" xfId="49" applyNumberFormat="1" applyFont="1" applyFill="1" applyBorder="1" applyAlignment="1">
      <alignment horizontal="center" vertical="center"/>
    </xf>
    <xf numFmtId="168" fontId="89" fillId="0" borderId="22" xfId="49" applyNumberFormat="1" applyFont="1" applyFill="1" applyBorder="1" applyAlignment="1">
      <alignment horizontal="center" vertical="center"/>
    </xf>
    <xf numFmtId="168" fontId="90" fillId="0" borderId="19" xfId="49" applyNumberFormat="1" applyFont="1" applyFill="1" applyBorder="1" applyAlignment="1">
      <alignment/>
    </xf>
    <xf numFmtId="168" fontId="90" fillId="0" borderId="20" xfId="49" applyNumberFormat="1" applyFont="1" applyFill="1" applyBorder="1" applyAlignment="1">
      <alignment/>
    </xf>
    <xf numFmtId="167" fontId="90" fillId="0" borderId="19" xfId="49" applyNumberFormat="1" applyFont="1" applyBorder="1" applyAlignment="1">
      <alignment/>
    </xf>
    <xf numFmtId="0" fontId="80" fillId="0" borderId="27" xfId="0" applyFont="1" applyFill="1" applyBorder="1" applyAlignment="1">
      <alignment horizontal="center" vertical="center"/>
    </xf>
    <xf numFmtId="0" fontId="80" fillId="0" borderId="28" xfId="0" applyFont="1" applyFill="1" applyBorder="1" applyAlignment="1">
      <alignment horizontal="center" vertical="center"/>
    </xf>
    <xf numFmtId="0" fontId="80" fillId="0" borderId="29" xfId="0" applyFont="1" applyFill="1" applyBorder="1" applyAlignment="1">
      <alignment horizontal="center" vertical="center"/>
    </xf>
    <xf numFmtId="0" fontId="80" fillId="0" borderId="29" xfId="0" applyFont="1" applyBorder="1" applyAlignment="1">
      <alignment horizontal="center" vertical="center"/>
    </xf>
    <xf numFmtId="0" fontId="35" fillId="38" borderId="10" xfId="0" applyFont="1" applyFill="1" applyBorder="1" applyAlignment="1">
      <alignment horizontal="center" vertical="center" wrapText="1" shrinkToFit="1"/>
    </xf>
    <xf numFmtId="169" fontId="80" fillId="0" borderId="24" xfId="59" applyNumberFormat="1" applyFont="1" applyFill="1" applyBorder="1" applyAlignment="1">
      <alignment horizontal="center" vertical="center"/>
    </xf>
    <xf numFmtId="169" fontId="80" fillId="0" borderId="25" xfId="59" applyNumberFormat="1" applyFont="1" applyFill="1" applyBorder="1" applyAlignment="1">
      <alignment horizontal="center" vertical="center"/>
    </xf>
    <xf numFmtId="169" fontId="80" fillId="0" borderId="26" xfId="59" applyNumberFormat="1" applyFont="1" applyFill="1" applyBorder="1" applyAlignment="1">
      <alignment horizontal="center" vertical="center"/>
    </xf>
    <xf numFmtId="0" fontId="0" fillId="0" borderId="21" xfId="0" applyBorder="1" applyAlignment="1">
      <alignment/>
    </xf>
    <xf numFmtId="0" fontId="90" fillId="0" borderId="21" xfId="0" applyFont="1" applyFill="1" applyBorder="1" applyAlignment="1">
      <alignment/>
    </xf>
    <xf numFmtId="0" fontId="0" fillId="0" borderId="25" xfId="0" applyBorder="1" applyAlignment="1">
      <alignment/>
    </xf>
    <xf numFmtId="0" fontId="0" fillId="0" borderId="26" xfId="0" applyBorder="1" applyAlignment="1">
      <alignment/>
    </xf>
    <xf numFmtId="169" fontId="90" fillId="0" borderId="19" xfId="59" applyNumberFormat="1" applyFont="1" applyFill="1" applyBorder="1" applyAlignment="1">
      <alignment horizontal="center" vertical="center"/>
    </xf>
    <xf numFmtId="0" fontId="75" fillId="0" borderId="25" xfId="0" applyFont="1" applyBorder="1" applyAlignment="1">
      <alignment/>
    </xf>
    <xf numFmtId="0" fontId="75" fillId="0" borderId="26" xfId="0" applyFont="1" applyBorder="1" applyAlignment="1">
      <alignment/>
    </xf>
    <xf numFmtId="0" fontId="75" fillId="0" borderId="18" xfId="0" applyFont="1" applyBorder="1" applyAlignment="1">
      <alignment/>
    </xf>
    <xf numFmtId="0" fontId="75" fillId="0" borderId="20" xfId="0" applyFont="1" applyBorder="1" applyAlignment="1">
      <alignment/>
    </xf>
    <xf numFmtId="169" fontId="89" fillId="0" borderId="0" xfId="59" applyNumberFormat="1" applyFont="1" applyAlignment="1">
      <alignment/>
    </xf>
    <xf numFmtId="169" fontId="95" fillId="0" borderId="0" xfId="46" applyNumberFormat="1" applyFont="1" applyFill="1" applyAlignment="1">
      <alignment/>
    </xf>
    <xf numFmtId="0" fontId="96" fillId="41" borderId="32" xfId="62" applyFont="1" applyFill="1" applyBorder="1" applyAlignment="1">
      <alignment horizontal="center" vertical="center"/>
    </xf>
    <xf numFmtId="166" fontId="31" fillId="42" borderId="32" xfId="62" applyNumberFormat="1" applyFont="1" applyFill="1" applyBorder="1" applyAlignment="1">
      <alignment horizontal="center" vertical="center" wrapText="1"/>
    </xf>
    <xf numFmtId="0" fontId="31" fillId="42" borderId="32" xfId="62" applyFont="1" applyFill="1" applyBorder="1" applyAlignment="1">
      <alignment horizontal="center" vertical="center" wrapText="1"/>
    </xf>
    <xf numFmtId="0" fontId="96" fillId="43" borderId="32" xfId="62" applyFont="1" applyFill="1" applyBorder="1" applyAlignment="1">
      <alignment horizontal="center" vertical="center" wrapText="1"/>
    </xf>
    <xf numFmtId="0" fontId="96" fillId="43" borderId="48" xfId="62" applyFont="1" applyFill="1" applyBorder="1" applyAlignment="1">
      <alignment horizontal="center" vertical="center" wrapText="1"/>
    </xf>
    <xf numFmtId="166" fontId="89" fillId="0" borderId="0" xfId="0" applyNumberFormat="1" applyFont="1" applyAlignment="1">
      <alignment/>
    </xf>
    <xf numFmtId="168" fontId="89" fillId="0" borderId="0" xfId="49" applyNumberFormat="1" applyFont="1" applyAlignment="1">
      <alignment/>
    </xf>
    <xf numFmtId="170" fontId="97" fillId="0" borderId="0" xfId="62" applyNumberFormat="1" applyFont="1" applyBorder="1" applyAlignment="1">
      <alignment horizontal="center" vertical="center"/>
    </xf>
    <xf numFmtId="2" fontId="97" fillId="0" borderId="0" xfId="59" applyNumberFormat="1" applyFont="1" applyBorder="1" applyAlignment="1" applyProtection="1">
      <alignment horizontal="center" vertical="center"/>
      <protection/>
    </xf>
    <xf numFmtId="9" fontId="97" fillId="0" borderId="0" xfId="59" applyFont="1" applyBorder="1" applyAlignment="1" applyProtection="1">
      <alignment horizontal="center" vertical="center"/>
      <protection/>
    </xf>
    <xf numFmtId="0" fontId="97" fillId="0" borderId="0" xfId="62" applyFont="1" applyAlignment="1">
      <alignment horizontal="center" vertical="center"/>
    </xf>
    <xf numFmtId="3" fontId="97" fillId="0" borderId="0" xfId="62" applyNumberFormat="1" applyFont="1" applyBorder="1" applyAlignment="1">
      <alignment horizontal="center" vertical="center"/>
    </xf>
    <xf numFmtId="0" fontId="89" fillId="0" borderId="0" xfId="0" applyFont="1" applyAlignment="1">
      <alignment horizontal="center" vertical="center"/>
    </xf>
    <xf numFmtId="0" fontId="96" fillId="41" borderId="49" xfId="62" applyFont="1" applyFill="1" applyBorder="1" applyAlignment="1">
      <alignment horizontal="center" vertical="center"/>
    </xf>
    <xf numFmtId="0" fontId="31" fillId="42" borderId="49" xfId="62" applyFont="1" applyFill="1" applyBorder="1" applyAlignment="1">
      <alignment horizontal="center" vertical="center" wrapText="1"/>
    </xf>
    <xf numFmtId="0" fontId="89" fillId="0" borderId="24" xfId="0" applyFont="1" applyBorder="1" applyAlignment="1">
      <alignment horizontal="center" vertical="center"/>
    </xf>
    <xf numFmtId="166" fontId="89" fillId="0" borderId="25" xfId="0" applyNumberFormat="1" applyFont="1" applyBorder="1" applyAlignment="1">
      <alignment/>
    </xf>
    <xf numFmtId="166" fontId="89" fillId="0" borderId="25" xfId="0" applyNumberFormat="1" applyFont="1" applyBorder="1" applyAlignment="1">
      <alignment horizontal="center" vertical="center"/>
    </xf>
    <xf numFmtId="0" fontId="89" fillId="0" borderId="21" xfId="0" applyFont="1" applyBorder="1" applyAlignment="1">
      <alignment horizontal="center" vertical="center"/>
    </xf>
    <xf numFmtId="0" fontId="31" fillId="0" borderId="0" xfId="62" applyFont="1" applyBorder="1" applyAlignment="1">
      <alignment horizontal="left" vertical="center"/>
    </xf>
    <xf numFmtId="0" fontId="31" fillId="0" borderId="0" xfId="62" applyFont="1" applyBorder="1" applyAlignment="1">
      <alignment horizontal="center" vertical="center"/>
    </xf>
    <xf numFmtId="166" fontId="89" fillId="0" borderId="0" xfId="0" applyNumberFormat="1" applyFont="1" applyBorder="1" applyAlignment="1">
      <alignment/>
    </xf>
    <xf numFmtId="169" fontId="89" fillId="0" borderId="26" xfId="59" applyNumberFormat="1" applyFont="1" applyBorder="1" applyAlignment="1">
      <alignment horizontal="right" indent="2"/>
    </xf>
    <xf numFmtId="169" fontId="97" fillId="0" borderId="22" xfId="59" applyNumberFormat="1" applyFont="1" applyBorder="1" applyAlignment="1" applyProtection="1">
      <alignment horizontal="right" vertical="center" indent="2"/>
      <protection/>
    </xf>
    <xf numFmtId="166" fontId="89" fillId="0" borderId="17" xfId="0" applyNumberFormat="1" applyFont="1" applyBorder="1" applyAlignment="1">
      <alignment horizontal="right" vertical="center" indent="2"/>
    </xf>
    <xf numFmtId="170" fontId="97" fillId="0" borderId="30" xfId="62" applyNumberFormat="1" applyFont="1" applyBorder="1" applyAlignment="1">
      <alignment horizontal="right" vertical="center" indent="2"/>
    </xf>
    <xf numFmtId="166" fontId="89" fillId="0" borderId="17" xfId="0" applyNumberFormat="1" applyFont="1" applyBorder="1" applyAlignment="1">
      <alignment horizontal="right" indent="2"/>
    </xf>
    <xf numFmtId="2" fontId="97" fillId="0" borderId="30" xfId="59" applyNumberFormat="1" applyFont="1" applyBorder="1" applyAlignment="1" applyProtection="1">
      <alignment horizontal="right" vertical="center" indent="2"/>
      <protection/>
    </xf>
    <xf numFmtId="169" fontId="89" fillId="0" borderId="17" xfId="59" applyNumberFormat="1" applyFont="1" applyBorder="1" applyAlignment="1">
      <alignment horizontal="right" indent="2"/>
    </xf>
    <xf numFmtId="169" fontId="97" fillId="0" borderId="30" xfId="59" applyNumberFormat="1" applyFont="1" applyBorder="1" applyAlignment="1" applyProtection="1">
      <alignment horizontal="right" vertical="center" indent="2"/>
      <protection/>
    </xf>
    <xf numFmtId="0" fontId="89" fillId="0" borderId="17" xfId="0" applyFont="1" applyBorder="1" applyAlignment="1">
      <alignment horizontal="center" vertical="center"/>
    </xf>
    <xf numFmtId="0" fontId="89" fillId="0" borderId="30" xfId="0" applyFont="1" applyBorder="1" applyAlignment="1">
      <alignment horizontal="center" vertical="center"/>
    </xf>
    <xf numFmtId="0" fontId="89" fillId="0" borderId="17" xfId="0" applyFont="1" applyBorder="1" applyAlignment="1">
      <alignment horizontal="left" indent="1"/>
    </xf>
    <xf numFmtId="0" fontId="31" fillId="0" borderId="30" xfId="62" applyFont="1" applyBorder="1" applyAlignment="1">
      <alignment horizontal="left" vertical="center" indent="1"/>
    </xf>
    <xf numFmtId="169" fontId="97" fillId="0" borderId="0" xfId="59" applyNumberFormat="1" applyFont="1" applyBorder="1" applyAlignment="1" applyProtection="1">
      <alignment horizontal="center" vertical="center"/>
      <protection/>
    </xf>
    <xf numFmtId="0" fontId="89" fillId="0" borderId="25" xfId="0" applyFont="1" applyBorder="1" applyAlignment="1">
      <alignment horizontal="center" vertical="center"/>
    </xf>
    <xf numFmtId="9" fontId="89" fillId="0" borderId="25" xfId="59" applyFont="1" applyBorder="1" applyAlignment="1">
      <alignment horizontal="center" vertical="center"/>
    </xf>
    <xf numFmtId="166" fontId="89" fillId="0" borderId="26" xfId="0" applyNumberFormat="1" applyFont="1" applyBorder="1" applyAlignment="1">
      <alignment horizontal="center" vertical="center"/>
    </xf>
    <xf numFmtId="0" fontId="89" fillId="0" borderId="0" xfId="0" applyFont="1" applyBorder="1" applyAlignment="1">
      <alignment horizontal="center" vertical="center"/>
    </xf>
    <xf numFmtId="1" fontId="89" fillId="0" borderId="25" xfId="0" applyNumberFormat="1" applyFont="1" applyBorder="1" applyAlignment="1">
      <alignment horizontal="center" vertical="center"/>
    </xf>
    <xf numFmtId="1" fontId="89" fillId="0" borderId="26" xfId="0" applyNumberFormat="1" applyFont="1" applyBorder="1" applyAlignment="1">
      <alignment horizontal="center" vertical="center"/>
    </xf>
    <xf numFmtId="1" fontId="97" fillId="0" borderId="0" xfId="59" applyNumberFormat="1" applyFont="1" applyBorder="1" applyAlignment="1" applyProtection="1">
      <alignment horizontal="center" vertical="center"/>
      <protection/>
    </xf>
    <xf numFmtId="166" fontId="97" fillId="0" borderId="0" xfId="62" applyNumberFormat="1" applyFont="1" applyBorder="1" applyAlignment="1">
      <alignment horizontal="center" vertical="center"/>
    </xf>
    <xf numFmtId="166" fontId="97" fillId="0" borderId="0" xfId="59" applyNumberFormat="1" applyFont="1" applyBorder="1" applyAlignment="1" applyProtection="1">
      <alignment horizontal="center" vertical="center"/>
      <protection/>
    </xf>
    <xf numFmtId="166" fontId="97" fillId="0" borderId="22" xfId="62" applyNumberFormat="1" applyFont="1" applyBorder="1" applyAlignment="1">
      <alignment horizontal="center" vertical="center"/>
    </xf>
    <xf numFmtId="0" fontId="92" fillId="44" borderId="30" xfId="0" applyFont="1" applyFill="1" applyBorder="1" applyAlignment="1">
      <alignment horizontal="center" vertical="center"/>
    </xf>
    <xf numFmtId="0" fontId="92" fillId="44" borderId="0" xfId="0" applyFont="1" applyFill="1" applyBorder="1" applyAlignment="1">
      <alignment/>
    </xf>
    <xf numFmtId="0" fontId="92" fillId="44" borderId="0" xfId="62" applyFont="1" applyFill="1" applyBorder="1" applyAlignment="1">
      <alignment horizontal="left" vertical="center"/>
    </xf>
    <xf numFmtId="0" fontId="92" fillId="44" borderId="30" xfId="62" applyFont="1" applyFill="1" applyBorder="1" applyAlignment="1">
      <alignment horizontal="left" vertical="center" indent="1"/>
    </xf>
    <xf numFmtId="166" fontId="92" fillId="44" borderId="0" xfId="0" applyNumberFormat="1" applyFont="1" applyFill="1" applyBorder="1" applyAlignment="1">
      <alignment/>
    </xf>
    <xf numFmtId="170" fontId="92" fillId="44" borderId="0" xfId="62" applyNumberFormat="1" applyFont="1" applyFill="1" applyBorder="1" applyAlignment="1">
      <alignment horizontal="center" vertical="center"/>
    </xf>
    <xf numFmtId="170" fontId="92" fillId="44" borderId="30" xfId="62" applyNumberFormat="1" applyFont="1" applyFill="1" applyBorder="1" applyAlignment="1">
      <alignment horizontal="right" vertical="center" indent="2"/>
    </xf>
    <xf numFmtId="2" fontId="92" fillId="44" borderId="30" xfId="59" applyNumberFormat="1" applyFont="1" applyFill="1" applyBorder="1" applyAlignment="1" applyProtection="1">
      <alignment horizontal="right" vertical="center" indent="2"/>
      <protection/>
    </xf>
    <xf numFmtId="169" fontId="92" fillId="44" borderId="30" xfId="59" applyNumberFormat="1" applyFont="1" applyFill="1" applyBorder="1" applyAlignment="1" applyProtection="1">
      <alignment horizontal="right" vertical="center" indent="2"/>
      <protection/>
    </xf>
    <xf numFmtId="169" fontId="92" fillId="44" borderId="22" xfId="59" applyNumberFormat="1" applyFont="1" applyFill="1" applyBorder="1" applyAlignment="1" applyProtection="1">
      <alignment horizontal="right" vertical="center" indent="2"/>
      <protection/>
    </xf>
    <xf numFmtId="2" fontId="92" fillId="0" borderId="0" xfId="59" applyNumberFormat="1" applyFont="1" applyBorder="1" applyAlignment="1" applyProtection="1">
      <alignment horizontal="center" vertical="center"/>
      <protection/>
    </xf>
    <xf numFmtId="0" fontId="92" fillId="0" borderId="0" xfId="0" applyFont="1" applyAlignment="1">
      <alignment/>
    </xf>
    <xf numFmtId="0" fontId="92" fillId="0" borderId="0" xfId="62" applyFont="1" applyAlignment="1">
      <alignment horizontal="center" vertical="center"/>
    </xf>
    <xf numFmtId="9" fontId="92" fillId="0" borderId="0" xfId="59" applyFont="1" applyBorder="1" applyAlignment="1" applyProtection="1">
      <alignment horizontal="center" vertical="center"/>
      <protection/>
    </xf>
    <xf numFmtId="3" fontId="92" fillId="0" borderId="0" xfId="62" applyNumberFormat="1" applyFont="1" applyBorder="1" applyAlignment="1">
      <alignment horizontal="center" vertical="center"/>
    </xf>
    <xf numFmtId="0" fontId="92" fillId="44" borderId="31" xfId="0" applyFont="1" applyFill="1" applyBorder="1" applyAlignment="1">
      <alignment horizontal="center" vertical="center"/>
    </xf>
    <xf numFmtId="0" fontId="92" fillId="44" borderId="18" xfId="0" applyFont="1" applyFill="1" applyBorder="1" applyAlignment="1">
      <alignment/>
    </xf>
    <xf numFmtId="0" fontId="92" fillId="44" borderId="18" xfId="62" applyFont="1" applyFill="1" applyBorder="1" applyAlignment="1">
      <alignment horizontal="left" vertical="center"/>
    </xf>
    <xf numFmtId="0" fontId="92" fillId="44" borderId="31" xfId="62" applyFont="1" applyFill="1" applyBorder="1" applyAlignment="1">
      <alignment horizontal="left" vertical="center" indent="1"/>
    </xf>
    <xf numFmtId="166" fontId="92" fillId="44" borderId="18" xfId="0" applyNumberFormat="1" applyFont="1" applyFill="1" applyBorder="1" applyAlignment="1">
      <alignment/>
    </xf>
    <xf numFmtId="170" fontId="92" fillId="44" borderId="18" xfId="62" applyNumberFormat="1" applyFont="1" applyFill="1" applyBorder="1" applyAlignment="1">
      <alignment horizontal="center" vertical="center"/>
    </xf>
    <xf numFmtId="170" fontId="92" fillId="44" borderId="31" xfId="62" applyNumberFormat="1" applyFont="1" applyFill="1" applyBorder="1" applyAlignment="1">
      <alignment horizontal="right" vertical="center" indent="2"/>
    </xf>
    <xf numFmtId="2" fontId="92" fillId="44" borderId="31" xfId="59" applyNumberFormat="1" applyFont="1" applyFill="1" applyBorder="1" applyAlignment="1" applyProtection="1">
      <alignment horizontal="right" vertical="center" indent="2"/>
      <protection/>
    </xf>
    <xf numFmtId="169" fontId="92" fillId="44" borderId="31" xfId="59" applyNumberFormat="1" applyFont="1" applyFill="1" applyBorder="1" applyAlignment="1" applyProtection="1">
      <alignment horizontal="right" vertical="center" indent="2"/>
      <protection/>
    </xf>
    <xf numFmtId="169" fontId="92" fillId="44" borderId="20" xfId="59" applyNumberFormat="1" applyFont="1" applyFill="1" applyBorder="1" applyAlignment="1" applyProtection="1">
      <alignment horizontal="right" vertical="center" indent="2"/>
      <protection/>
    </xf>
    <xf numFmtId="0" fontId="92" fillId="45" borderId="21" xfId="0" applyFont="1" applyFill="1" applyBorder="1" applyAlignment="1">
      <alignment horizontal="center" vertical="center"/>
    </xf>
    <xf numFmtId="0" fontId="92" fillId="45" borderId="0" xfId="62" applyFont="1" applyFill="1" applyBorder="1" applyAlignment="1">
      <alignment horizontal="center" vertical="center"/>
    </xf>
    <xf numFmtId="0" fontId="92" fillId="45" borderId="0" xfId="0" applyFont="1" applyFill="1" applyBorder="1" applyAlignment="1">
      <alignment horizontal="center" vertical="center"/>
    </xf>
    <xf numFmtId="2" fontId="92" fillId="45" borderId="0" xfId="59" applyNumberFormat="1" applyFont="1" applyFill="1" applyBorder="1" applyAlignment="1" applyProtection="1">
      <alignment horizontal="center" vertical="center"/>
      <protection/>
    </xf>
    <xf numFmtId="169" fontId="92" fillId="45" borderId="0" xfId="59" applyNumberFormat="1" applyFont="1" applyFill="1" applyBorder="1" applyAlignment="1" applyProtection="1">
      <alignment horizontal="center" vertical="center"/>
      <protection/>
    </xf>
    <xf numFmtId="3" fontId="92" fillId="45" borderId="0" xfId="62" applyNumberFormat="1" applyFont="1" applyFill="1" applyBorder="1" applyAlignment="1">
      <alignment horizontal="center" vertical="center"/>
    </xf>
    <xf numFmtId="166" fontId="92" fillId="45" borderId="0" xfId="62" applyNumberFormat="1" applyFont="1" applyFill="1" applyBorder="1" applyAlignment="1">
      <alignment horizontal="center" vertical="center"/>
    </xf>
    <xf numFmtId="166" fontId="92" fillId="45" borderId="0" xfId="59" applyNumberFormat="1" applyFont="1" applyFill="1" applyBorder="1" applyAlignment="1" applyProtection="1">
      <alignment horizontal="center" vertical="center"/>
      <protection/>
    </xf>
    <xf numFmtId="166" fontId="92" fillId="45" borderId="22" xfId="62" applyNumberFormat="1" applyFont="1" applyFill="1" applyBorder="1" applyAlignment="1">
      <alignment horizontal="center" vertical="center"/>
    </xf>
    <xf numFmtId="0" fontId="92" fillId="45" borderId="19" xfId="0" applyFont="1" applyFill="1" applyBorder="1" applyAlignment="1">
      <alignment horizontal="center" vertical="center"/>
    </xf>
    <xf numFmtId="0" fontId="92" fillId="45" borderId="18" xfId="62" applyFont="1" applyFill="1" applyBorder="1" applyAlignment="1">
      <alignment horizontal="center" vertical="center"/>
    </xf>
    <xf numFmtId="0" fontId="92" fillId="45" borderId="18" xfId="0" applyFont="1" applyFill="1" applyBorder="1" applyAlignment="1">
      <alignment horizontal="center" vertical="center"/>
    </xf>
    <xf numFmtId="2" fontId="92" fillId="45" borderId="18" xfId="59" applyNumberFormat="1" applyFont="1" applyFill="1" applyBorder="1" applyAlignment="1" applyProtection="1">
      <alignment horizontal="center" vertical="center"/>
      <protection/>
    </xf>
    <xf numFmtId="169" fontId="92" fillId="45" borderId="18" xfId="59" applyNumberFormat="1" applyFont="1" applyFill="1" applyBorder="1" applyAlignment="1" applyProtection="1">
      <alignment horizontal="center" vertical="center"/>
      <protection/>
    </xf>
    <xf numFmtId="3" fontId="92" fillId="45" borderId="18" xfId="62" applyNumberFormat="1" applyFont="1" applyFill="1" applyBorder="1" applyAlignment="1">
      <alignment horizontal="center" vertical="center"/>
    </xf>
    <xf numFmtId="166" fontId="92" fillId="45" borderId="18" xfId="62" applyNumberFormat="1" applyFont="1" applyFill="1" applyBorder="1" applyAlignment="1">
      <alignment horizontal="center" vertical="center"/>
    </xf>
    <xf numFmtId="166" fontId="92" fillId="45" borderId="18" xfId="59" applyNumberFormat="1" applyFont="1" applyFill="1" applyBorder="1" applyAlignment="1" applyProtection="1">
      <alignment horizontal="center" vertical="center"/>
      <protection/>
    </xf>
    <xf numFmtId="166" fontId="92" fillId="45" borderId="20" xfId="62" applyNumberFormat="1" applyFont="1" applyFill="1" applyBorder="1" applyAlignment="1">
      <alignment horizontal="center" vertical="center"/>
    </xf>
    <xf numFmtId="0" fontId="96" fillId="41" borderId="10" xfId="62" applyFont="1" applyFill="1" applyBorder="1" applyAlignment="1">
      <alignment horizontal="center" vertical="center"/>
    </xf>
    <xf numFmtId="0" fontId="31" fillId="42" borderId="10" xfId="62" applyFont="1" applyFill="1" applyBorder="1" applyAlignment="1">
      <alignment horizontal="center" vertical="center" wrapText="1"/>
    </xf>
    <xf numFmtId="0" fontId="89" fillId="0" borderId="10" xfId="0" applyFont="1" applyBorder="1" applyAlignment="1">
      <alignment horizontal="center" vertical="center"/>
    </xf>
    <xf numFmtId="2" fontId="89" fillId="0" borderId="10" xfId="0" applyNumberFormat="1" applyFont="1" applyBorder="1" applyAlignment="1">
      <alignment horizontal="center" vertical="center"/>
    </xf>
    <xf numFmtId="166" fontId="89" fillId="0" borderId="10" xfId="0" applyNumberFormat="1" applyFont="1" applyBorder="1" applyAlignment="1">
      <alignment horizontal="center" vertical="center"/>
    </xf>
    <xf numFmtId="1" fontId="89" fillId="0" borderId="10" xfId="0" applyNumberFormat="1" applyFont="1" applyBorder="1" applyAlignment="1">
      <alignment horizontal="center" vertical="center"/>
    </xf>
    <xf numFmtId="0" fontId="31" fillId="0" borderId="10" xfId="62" applyFont="1" applyBorder="1" applyAlignment="1">
      <alignment horizontal="center" vertical="center"/>
    </xf>
    <xf numFmtId="2" fontId="97" fillId="0" borderId="10" xfId="59" applyNumberFormat="1" applyFont="1" applyBorder="1" applyAlignment="1" applyProtection="1">
      <alignment horizontal="center" vertical="center"/>
      <protection/>
    </xf>
    <xf numFmtId="169" fontId="97" fillId="0" borderId="10" xfId="59" applyNumberFormat="1" applyFont="1" applyBorder="1" applyAlignment="1" applyProtection="1">
      <alignment horizontal="center" vertical="center"/>
      <protection/>
    </xf>
    <xf numFmtId="9" fontId="97" fillId="0" borderId="10" xfId="59" applyFont="1" applyBorder="1" applyAlignment="1" applyProtection="1">
      <alignment horizontal="center" vertical="center"/>
      <protection/>
    </xf>
    <xf numFmtId="166" fontId="89" fillId="0" borderId="36" xfId="0" applyNumberFormat="1" applyFont="1" applyBorder="1" applyAlignment="1">
      <alignment horizontal="center" vertical="center"/>
    </xf>
    <xf numFmtId="2" fontId="97" fillId="0" borderId="36" xfId="59" applyNumberFormat="1" applyFont="1" applyBorder="1" applyAlignment="1" applyProtection="1">
      <alignment horizontal="center" vertical="center"/>
      <protection/>
    </xf>
    <xf numFmtId="0" fontId="96" fillId="41" borderId="23" xfId="62" applyFont="1" applyFill="1" applyBorder="1" applyAlignment="1">
      <alignment horizontal="center" vertical="center"/>
    </xf>
    <xf numFmtId="0" fontId="31" fillId="42" borderId="23" xfId="62" applyFont="1" applyFill="1" applyBorder="1" applyAlignment="1">
      <alignment horizontal="center" vertical="center" wrapText="1"/>
    </xf>
    <xf numFmtId="1" fontId="89" fillId="0" borderId="0" xfId="0" applyNumberFormat="1" applyFont="1" applyBorder="1" applyAlignment="1">
      <alignment horizontal="center" vertical="center"/>
    </xf>
    <xf numFmtId="2" fontId="98" fillId="0" borderId="0" xfId="59" applyNumberFormat="1" applyFont="1" applyBorder="1" applyAlignment="1" applyProtection="1">
      <alignment horizontal="center" vertical="center"/>
      <protection/>
    </xf>
    <xf numFmtId="2" fontId="89" fillId="0" borderId="25" xfId="0" applyNumberFormat="1" applyFont="1" applyBorder="1" applyAlignment="1">
      <alignment horizontal="center" vertical="center"/>
    </xf>
    <xf numFmtId="169" fontId="89" fillId="0" borderId="25" xfId="59" applyNumberFormat="1" applyFont="1" applyBorder="1" applyAlignment="1">
      <alignment horizontal="center" vertical="center"/>
    </xf>
    <xf numFmtId="2" fontId="97" fillId="0" borderId="22" xfId="59" applyNumberFormat="1" applyFont="1" applyBorder="1" applyAlignment="1" applyProtection="1">
      <alignment horizontal="center" vertical="center"/>
      <protection/>
    </xf>
    <xf numFmtId="0" fontId="92" fillId="34" borderId="21" xfId="0" applyFont="1" applyFill="1" applyBorder="1" applyAlignment="1">
      <alignment horizontal="center" vertical="center"/>
    </xf>
    <xf numFmtId="0" fontId="92" fillId="34" borderId="0" xfId="62" applyFont="1" applyFill="1" applyBorder="1" applyAlignment="1">
      <alignment horizontal="center" vertical="center"/>
    </xf>
    <xf numFmtId="0" fontId="92" fillId="34" borderId="0" xfId="0" applyFont="1" applyFill="1" applyBorder="1" applyAlignment="1">
      <alignment/>
    </xf>
    <xf numFmtId="2" fontId="92" fillId="34" borderId="0" xfId="59" applyNumberFormat="1" applyFont="1" applyFill="1" applyBorder="1" applyAlignment="1" applyProtection="1">
      <alignment horizontal="center" vertical="center"/>
      <protection/>
    </xf>
    <xf numFmtId="169" fontId="92" fillId="34" borderId="0" xfId="59" applyNumberFormat="1" applyFont="1" applyFill="1" applyBorder="1" applyAlignment="1" applyProtection="1">
      <alignment horizontal="center" vertical="center"/>
      <protection/>
    </xf>
    <xf numFmtId="1" fontId="92" fillId="34" borderId="0" xfId="59" applyNumberFormat="1" applyFont="1" applyFill="1" applyBorder="1" applyAlignment="1" applyProtection="1">
      <alignment horizontal="center" vertical="center"/>
      <protection/>
    </xf>
    <xf numFmtId="166" fontId="92" fillId="34" borderId="0" xfId="59" applyNumberFormat="1" applyFont="1" applyFill="1" applyBorder="1" applyAlignment="1" applyProtection="1">
      <alignment horizontal="center" vertical="center"/>
      <protection/>
    </xf>
    <xf numFmtId="9" fontId="92" fillId="34" borderId="0" xfId="59" applyFont="1" applyFill="1" applyBorder="1" applyAlignment="1" applyProtection="1">
      <alignment horizontal="center" vertical="center"/>
      <protection/>
    </xf>
    <xf numFmtId="2" fontId="92" fillId="34" borderId="22" xfId="59" applyNumberFormat="1" applyFont="1" applyFill="1" applyBorder="1" applyAlignment="1" applyProtection="1">
      <alignment horizontal="center" vertical="center"/>
      <protection/>
    </xf>
    <xf numFmtId="0" fontId="92" fillId="34" borderId="19" xfId="0" applyFont="1" applyFill="1" applyBorder="1" applyAlignment="1">
      <alignment horizontal="center" vertical="center"/>
    </xf>
    <xf numFmtId="0" fontId="92" fillId="34" borderId="18" xfId="62" applyFont="1" applyFill="1" applyBorder="1" applyAlignment="1">
      <alignment horizontal="center" vertical="center"/>
    </xf>
    <xf numFmtId="0" fontId="92" fillId="34" borderId="18" xfId="0" applyFont="1" applyFill="1" applyBorder="1" applyAlignment="1">
      <alignment/>
    </xf>
    <xf numFmtId="2" fontId="92" fillId="34" borderId="18" xfId="59" applyNumberFormat="1" applyFont="1" applyFill="1" applyBorder="1" applyAlignment="1" applyProtection="1">
      <alignment horizontal="center" vertical="center"/>
      <protection/>
    </xf>
    <xf numFmtId="169" fontId="92" fillId="34" borderId="18" xfId="59" applyNumberFormat="1" applyFont="1" applyFill="1" applyBorder="1" applyAlignment="1" applyProtection="1">
      <alignment horizontal="center" vertical="center"/>
      <protection/>
    </xf>
    <xf numFmtId="1" fontId="92" fillId="34" borderId="18" xfId="59" applyNumberFormat="1" applyFont="1" applyFill="1" applyBorder="1" applyAlignment="1" applyProtection="1">
      <alignment horizontal="center" vertical="center"/>
      <protection/>
    </xf>
    <xf numFmtId="166" fontId="92" fillId="34" borderId="18" xfId="59" applyNumberFormat="1" applyFont="1" applyFill="1" applyBorder="1" applyAlignment="1" applyProtection="1">
      <alignment horizontal="center" vertical="center"/>
      <protection/>
    </xf>
    <xf numFmtId="9" fontId="92" fillId="34" borderId="18" xfId="59" applyFont="1" applyFill="1" applyBorder="1" applyAlignment="1" applyProtection="1">
      <alignment horizontal="center" vertical="center"/>
      <protection/>
    </xf>
    <xf numFmtId="2" fontId="92" fillId="34" borderId="20" xfId="59" applyNumberFormat="1" applyFont="1" applyFill="1" applyBorder="1" applyAlignment="1" applyProtection="1">
      <alignment horizontal="center" vertical="center"/>
      <protection/>
    </xf>
    <xf numFmtId="2" fontId="31" fillId="42" borderId="32" xfId="62" applyNumberFormat="1" applyFont="1" applyFill="1" applyBorder="1" applyAlignment="1">
      <alignment horizontal="center" vertical="center" wrapText="1"/>
    </xf>
    <xf numFmtId="167" fontId="89" fillId="0" borderId="10" xfId="49" applyNumberFormat="1" applyFont="1" applyBorder="1" applyAlignment="1">
      <alignment horizontal="center" vertical="center"/>
    </xf>
    <xf numFmtId="167" fontId="97" fillId="0" borderId="10" xfId="49" applyNumberFormat="1" applyFont="1" applyBorder="1" applyAlignment="1" applyProtection="1">
      <alignment horizontal="center" vertical="center"/>
      <protection/>
    </xf>
    <xf numFmtId="166" fontId="31" fillId="0" borderId="10" xfId="62" applyNumberFormat="1" applyFont="1" applyBorder="1" applyAlignment="1">
      <alignment horizontal="center" vertical="center"/>
    </xf>
    <xf numFmtId="170" fontId="31" fillId="0" borderId="10" xfId="62" applyNumberFormat="1" applyFont="1" applyBorder="1" applyAlignment="1">
      <alignment horizontal="center" vertical="center"/>
    </xf>
    <xf numFmtId="170" fontId="31" fillId="0" borderId="36" xfId="62" applyNumberFormat="1" applyFont="1" applyBorder="1" applyAlignment="1">
      <alignment horizontal="center" vertical="center"/>
    </xf>
    <xf numFmtId="0" fontId="89" fillId="46" borderId="0" xfId="0" applyFont="1" applyFill="1" applyBorder="1" applyAlignment="1">
      <alignment horizontal="center" vertical="center"/>
    </xf>
    <xf numFmtId="0" fontId="31" fillId="46" borderId="0" xfId="62" applyFont="1" applyFill="1" applyBorder="1" applyAlignment="1">
      <alignment horizontal="center" vertical="center"/>
    </xf>
    <xf numFmtId="167" fontId="97" fillId="46" borderId="0" xfId="49" applyNumberFormat="1" applyFont="1" applyFill="1" applyBorder="1" applyAlignment="1" applyProtection="1">
      <alignment horizontal="center" vertical="center"/>
      <protection/>
    </xf>
    <xf numFmtId="166" fontId="31" fillId="46" borderId="0" xfId="62" applyNumberFormat="1" applyFont="1" applyFill="1" applyBorder="1" applyAlignment="1">
      <alignment horizontal="center" vertical="center"/>
    </xf>
    <xf numFmtId="2" fontId="97" fillId="46" borderId="0" xfId="59" applyNumberFormat="1" applyFont="1" applyFill="1" applyBorder="1" applyAlignment="1" applyProtection="1">
      <alignment horizontal="center" vertical="center"/>
      <protection/>
    </xf>
    <xf numFmtId="4" fontId="31" fillId="46" borderId="0" xfId="62" applyNumberFormat="1" applyFont="1" applyFill="1" applyBorder="1" applyAlignment="1">
      <alignment horizontal="center" vertical="center"/>
    </xf>
    <xf numFmtId="170" fontId="31" fillId="46" borderId="0" xfId="62" applyNumberFormat="1" applyFont="1" applyFill="1" applyBorder="1" applyAlignment="1">
      <alignment horizontal="center" vertical="center"/>
    </xf>
    <xf numFmtId="169" fontId="97" fillId="46" borderId="0" xfId="59" applyNumberFormat="1" applyFont="1" applyFill="1" applyBorder="1" applyAlignment="1" applyProtection="1">
      <alignment horizontal="center" vertical="center"/>
      <protection/>
    </xf>
    <xf numFmtId="10" fontId="97" fillId="46" borderId="0" xfId="59" applyNumberFormat="1" applyFont="1" applyFill="1" applyBorder="1" applyAlignment="1" applyProtection="1">
      <alignment horizontal="center" vertical="center"/>
      <protection/>
    </xf>
    <xf numFmtId="167" fontId="97" fillId="0" borderId="0" xfId="49" applyNumberFormat="1" applyFont="1" applyBorder="1" applyAlignment="1" applyProtection="1">
      <alignment horizontal="center" vertical="center"/>
      <protection/>
    </xf>
    <xf numFmtId="166" fontId="31" fillId="0" borderId="0" xfId="62" applyNumberFormat="1" applyFont="1" applyBorder="1" applyAlignment="1">
      <alignment horizontal="center" vertical="center"/>
    </xf>
    <xf numFmtId="4" fontId="31" fillId="0" borderId="0" xfId="62" applyNumberFormat="1" applyFont="1" applyBorder="1" applyAlignment="1">
      <alignment horizontal="center" vertical="center"/>
    </xf>
    <xf numFmtId="170" fontId="31" fillId="0" borderId="0" xfId="62" applyNumberFormat="1" applyFont="1" applyBorder="1" applyAlignment="1">
      <alignment horizontal="center" vertical="center"/>
    </xf>
    <xf numFmtId="10" fontId="97" fillId="0" borderId="0" xfId="59" applyNumberFormat="1" applyFont="1" applyBorder="1" applyAlignment="1" applyProtection="1">
      <alignment horizontal="center" vertical="center"/>
      <protection/>
    </xf>
    <xf numFmtId="167" fontId="89" fillId="0" borderId="25" xfId="49" applyNumberFormat="1" applyFont="1" applyBorder="1" applyAlignment="1">
      <alignment horizontal="center" vertical="center"/>
    </xf>
    <xf numFmtId="10" fontId="89" fillId="0" borderId="25" xfId="59" applyNumberFormat="1" applyFont="1" applyBorder="1" applyAlignment="1">
      <alignment horizontal="center" vertical="center"/>
    </xf>
    <xf numFmtId="0" fontId="89" fillId="46" borderId="21" xfId="0" applyFont="1" applyFill="1" applyBorder="1" applyAlignment="1">
      <alignment horizontal="center" vertical="center"/>
    </xf>
    <xf numFmtId="1" fontId="97" fillId="46" borderId="22" xfId="59" applyNumberFormat="1" applyFont="1" applyFill="1" applyBorder="1" applyAlignment="1" applyProtection="1">
      <alignment horizontal="center" vertical="center"/>
      <protection/>
    </xf>
    <xf numFmtId="1" fontId="97" fillId="0" borderId="22" xfId="59" applyNumberFormat="1" applyFont="1" applyBorder="1" applyAlignment="1" applyProtection="1">
      <alignment horizontal="center" vertical="center"/>
      <protection/>
    </xf>
    <xf numFmtId="0" fontId="89" fillId="46" borderId="19" xfId="0" applyFont="1" applyFill="1" applyBorder="1" applyAlignment="1">
      <alignment horizontal="center" vertical="center"/>
    </xf>
    <xf numFmtId="0" fontId="89" fillId="46" borderId="18" xfId="0" applyFont="1" applyFill="1" applyBorder="1" applyAlignment="1">
      <alignment horizontal="center" vertical="center"/>
    </xf>
    <xf numFmtId="0" fontId="31" fillId="46" borderId="18" xfId="62" applyFont="1" applyFill="1" applyBorder="1" applyAlignment="1">
      <alignment horizontal="center" vertical="center"/>
    </xf>
    <xf numFmtId="167" fontId="97" fillId="46" borderId="18" xfId="49" applyNumberFormat="1" applyFont="1" applyFill="1" applyBorder="1" applyAlignment="1" applyProtection="1">
      <alignment horizontal="center" vertical="center"/>
      <protection/>
    </xf>
    <xf numFmtId="166" fontId="31" fillId="46" borderId="18" xfId="62" applyNumberFormat="1" applyFont="1" applyFill="1" applyBorder="1" applyAlignment="1">
      <alignment horizontal="center" vertical="center"/>
    </xf>
    <xf numFmtId="2" fontId="97" fillId="46" borderId="18" xfId="59" applyNumberFormat="1" applyFont="1" applyFill="1" applyBorder="1" applyAlignment="1" applyProtection="1">
      <alignment horizontal="center" vertical="center"/>
      <protection/>
    </xf>
    <xf numFmtId="4" fontId="31" fillId="46" borderId="18" xfId="62" applyNumberFormat="1" applyFont="1" applyFill="1" applyBorder="1" applyAlignment="1">
      <alignment horizontal="center" vertical="center"/>
    </xf>
    <xf numFmtId="170" fontId="31" fillId="46" borderId="18" xfId="62" applyNumberFormat="1" applyFont="1" applyFill="1" applyBorder="1" applyAlignment="1">
      <alignment horizontal="center" vertical="center"/>
    </xf>
    <xf numFmtId="169" fontId="97" fillId="46" borderId="18" xfId="59" applyNumberFormat="1" applyFont="1" applyFill="1" applyBorder="1" applyAlignment="1" applyProtection="1">
      <alignment horizontal="center" vertical="center"/>
      <protection/>
    </xf>
    <xf numFmtId="10" fontId="97" fillId="46" borderId="18" xfId="59" applyNumberFormat="1" applyFont="1" applyFill="1" applyBorder="1" applyAlignment="1" applyProtection="1">
      <alignment horizontal="center" vertical="center"/>
      <protection/>
    </xf>
    <xf numFmtId="1" fontId="97" fillId="46" borderId="20" xfId="59" applyNumberFormat="1" applyFont="1" applyFill="1" applyBorder="1" applyAlignment="1" applyProtection="1">
      <alignment horizontal="center" vertical="center"/>
      <protection/>
    </xf>
    <xf numFmtId="0" fontId="89" fillId="0" borderId="10" xfId="0" applyFont="1" applyBorder="1" applyAlignment="1">
      <alignment/>
    </xf>
    <xf numFmtId="169" fontId="89" fillId="0" borderId="26" xfId="59" applyNumberFormat="1" applyFont="1" applyBorder="1" applyAlignment="1">
      <alignment horizontal="center" vertical="center"/>
    </xf>
    <xf numFmtId="169" fontId="97" fillId="0" borderId="22" xfId="59" applyNumberFormat="1" applyFont="1" applyBorder="1" applyAlignment="1" applyProtection="1">
      <alignment horizontal="center" vertical="center"/>
      <protection/>
    </xf>
    <xf numFmtId="167" fontId="89" fillId="0" borderId="25" xfId="49" applyNumberFormat="1" applyFont="1" applyBorder="1" applyAlignment="1">
      <alignment horizontal="left" vertical="center" indent="4"/>
    </xf>
    <xf numFmtId="167" fontId="89" fillId="0" borderId="25" xfId="0" applyNumberFormat="1" applyFont="1" applyBorder="1" applyAlignment="1">
      <alignment horizontal="left" vertical="center" indent="4"/>
    </xf>
    <xf numFmtId="167" fontId="97" fillId="0" borderId="0" xfId="49" applyNumberFormat="1" applyFont="1" applyBorder="1" applyAlignment="1" applyProtection="1">
      <alignment horizontal="left" vertical="center" indent="4"/>
      <protection/>
    </xf>
    <xf numFmtId="167" fontId="31" fillId="0" borderId="0" xfId="62" applyNumberFormat="1" applyFont="1" applyBorder="1" applyAlignment="1">
      <alignment horizontal="left" vertical="center" indent="4"/>
    </xf>
    <xf numFmtId="0" fontId="89" fillId="47" borderId="21" xfId="0" applyFont="1" applyFill="1" applyBorder="1" applyAlignment="1">
      <alignment horizontal="center" vertical="center"/>
    </xf>
    <xf numFmtId="0" fontId="31" fillId="47" borderId="0" xfId="62" applyFont="1" applyFill="1" applyBorder="1" applyAlignment="1">
      <alignment horizontal="center" vertical="center"/>
    </xf>
    <xf numFmtId="0" fontId="89" fillId="47" borderId="0" xfId="0" applyFont="1" applyFill="1" applyBorder="1" applyAlignment="1">
      <alignment/>
    </xf>
    <xf numFmtId="167" fontId="97" fillId="47" borderId="0" xfId="49" applyNumberFormat="1" applyFont="1" applyFill="1" applyBorder="1" applyAlignment="1" applyProtection="1">
      <alignment horizontal="left" vertical="center" indent="4"/>
      <protection/>
    </xf>
    <xf numFmtId="167" fontId="31" fillId="47" borderId="0" xfId="62" applyNumberFormat="1" applyFont="1" applyFill="1" applyBorder="1" applyAlignment="1">
      <alignment horizontal="left" vertical="center" indent="4"/>
    </xf>
    <xf numFmtId="169" fontId="97" fillId="47" borderId="0" xfId="59" applyNumberFormat="1" applyFont="1" applyFill="1" applyBorder="1" applyAlignment="1" applyProtection="1">
      <alignment horizontal="center" vertical="center"/>
      <protection/>
    </xf>
    <xf numFmtId="1" fontId="89" fillId="47" borderId="0" xfId="0" applyNumberFormat="1" applyFont="1" applyFill="1" applyBorder="1" applyAlignment="1">
      <alignment horizontal="center" vertical="center"/>
    </xf>
    <xf numFmtId="169" fontId="97" fillId="47" borderId="22" xfId="59" applyNumberFormat="1" applyFont="1" applyFill="1" applyBorder="1" applyAlignment="1" applyProtection="1">
      <alignment horizontal="center" vertical="center"/>
      <protection/>
    </xf>
    <xf numFmtId="0" fontId="89" fillId="47" borderId="19" xfId="0" applyFont="1" applyFill="1" applyBorder="1" applyAlignment="1">
      <alignment horizontal="center" vertical="center"/>
    </xf>
    <xf numFmtId="0" fontId="31" fillId="47" borderId="18" xfId="62" applyFont="1" applyFill="1" applyBorder="1" applyAlignment="1">
      <alignment horizontal="center" vertical="center"/>
    </xf>
    <xf numFmtId="0" fontId="89" fillId="47" borderId="18" xfId="0" applyFont="1" applyFill="1" applyBorder="1" applyAlignment="1">
      <alignment/>
    </xf>
    <xf numFmtId="167" fontId="97" fillId="47" borderId="18" xfId="49" applyNumberFormat="1" applyFont="1" applyFill="1" applyBorder="1" applyAlignment="1" applyProtection="1">
      <alignment horizontal="left" vertical="center" indent="4"/>
      <protection/>
    </xf>
    <xf numFmtId="167" fontId="31" fillId="47" borderId="18" xfId="62" applyNumberFormat="1" applyFont="1" applyFill="1" applyBorder="1" applyAlignment="1">
      <alignment horizontal="left" vertical="center" indent="4"/>
    </xf>
    <xf numFmtId="169" fontId="97" fillId="47" borderId="18" xfId="59" applyNumberFormat="1" applyFont="1" applyFill="1" applyBorder="1" applyAlignment="1" applyProtection="1">
      <alignment horizontal="center" vertical="center"/>
      <protection/>
    </xf>
    <xf numFmtId="1" fontId="89" fillId="47" borderId="18" xfId="0" applyNumberFormat="1" applyFont="1" applyFill="1" applyBorder="1" applyAlignment="1">
      <alignment horizontal="center" vertical="center"/>
    </xf>
    <xf numFmtId="169" fontId="97" fillId="47" borderId="20" xfId="59" applyNumberFormat="1" applyFont="1" applyFill="1" applyBorder="1" applyAlignment="1" applyProtection="1">
      <alignment horizontal="center" vertical="center"/>
      <protection/>
    </xf>
    <xf numFmtId="1" fontId="31" fillId="0" borderId="10" xfId="62" applyNumberFormat="1" applyFont="1" applyBorder="1" applyAlignment="1">
      <alignment horizontal="center" vertical="center"/>
    </xf>
    <xf numFmtId="1" fontId="31" fillId="0" borderId="0" xfId="62" applyNumberFormat="1" applyFont="1" applyBorder="1" applyAlignment="1">
      <alignment horizontal="center" vertical="center"/>
    </xf>
    <xf numFmtId="0" fontId="31" fillId="48" borderId="0" xfId="62" applyFont="1" applyFill="1" applyBorder="1" applyAlignment="1">
      <alignment horizontal="center" vertical="center"/>
    </xf>
    <xf numFmtId="0" fontId="89" fillId="48" borderId="0" xfId="0" applyFont="1" applyFill="1" applyBorder="1" applyAlignment="1">
      <alignment/>
    </xf>
    <xf numFmtId="169" fontId="97" fillId="48" borderId="0" xfId="59" applyNumberFormat="1" applyFont="1" applyFill="1" applyBorder="1" applyAlignment="1" applyProtection="1">
      <alignment horizontal="center" vertical="center"/>
      <protection/>
    </xf>
    <xf numFmtId="166" fontId="97" fillId="48" borderId="0" xfId="59" applyNumberFormat="1" applyFont="1" applyFill="1" applyBorder="1" applyAlignment="1" applyProtection="1">
      <alignment horizontal="center" vertical="center"/>
      <protection/>
    </xf>
    <xf numFmtId="1" fontId="97" fillId="48" borderId="0" xfId="59" applyNumberFormat="1" applyFont="1" applyFill="1" applyBorder="1" applyAlignment="1" applyProtection="1">
      <alignment horizontal="center" vertical="center"/>
      <protection/>
    </xf>
    <xf numFmtId="1" fontId="31" fillId="48" borderId="0" xfId="62" applyNumberFormat="1" applyFont="1" applyFill="1" applyBorder="1" applyAlignment="1">
      <alignment horizontal="center" vertical="center"/>
    </xf>
    <xf numFmtId="10" fontId="97" fillId="48" borderId="0" xfId="59" applyNumberFormat="1" applyFont="1" applyFill="1" applyBorder="1" applyAlignment="1" applyProtection="1">
      <alignment horizontal="center" vertical="center"/>
      <protection/>
    </xf>
    <xf numFmtId="43" fontId="89" fillId="0" borderId="26" xfId="49" applyFont="1" applyBorder="1" applyAlignment="1">
      <alignment horizontal="center" vertical="center"/>
    </xf>
    <xf numFmtId="0" fontId="89" fillId="48" borderId="21" xfId="0" applyFont="1" applyFill="1" applyBorder="1" applyAlignment="1">
      <alignment horizontal="center" vertical="center"/>
    </xf>
    <xf numFmtId="43" fontId="97" fillId="48" borderId="22" xfId="49" applyFont="1" applyFill="1" applyBorder="1" applyAlignment="1" applyProtection="1">
      <alignment horizontal="center" vertical="center"/>
      <protection/>
    </xf>
    <xf numFmtId="43" fontId="97" fillId="0" borderId="22" xfId="49" applyFont="1" applyBorder="1" applyAlignment="1" applyProtection="1">
      <alignment horizontal="center" vertical="center"/>
      <protection/>
    </xf>
    <xf numFmtId="0" fontId="89" fillId="48" borderId="19" xfId="0" applyFont="1" applyFill="1" applyBorder="1" applyAlignment="1">
      <alignment horizontal="center" vertical="center"/>
    </xf>
    <xf numFmtId="0" fontId="31" fillId="48" borderId="18" xfId="62" applyFont="1" applyFill="1" applyBorder="1" applyAlignment="1">
      <alignment horizontal="center" vertical="center"/>
    </xf>
    <xf numFmtId="0" fontId="89" fillId="48" borderId="18" xfId="0" applyFont="1" applyFill="1" applyBorder="1" applyAlignment="1">
      <alignment/>
    </xf>
    <xf numFmtId="169" fontId="97" fillId="48" borderId="18" xfId="59" applyNumberFormat="1" applyFont="1" applyFill="1" applyBorder="1" applyAlignment="1" applyProtection="1">
      <alignment horizontal="center" vertical="center"/>
      <protection/>
    </xf>
    <xf numFmtId="166" fontId="97" fillId="48" borderId="18" xfId="59" applyNumberFormat="1" applyFont="1" applyFill="1" applyBorder="1" applyAlignment="1" applyProtection="1">
      <alignment horizontal="center" vertical="center"/>
      <protection/>
    </xf>
    <xf numFmtId="1" fontId="97" fillId="48" borderId="18" xfId="59" applyNumberFormat="1" applyFont="1" applyFill="1" applyBorder="1" applyAlignment="1" applyProtection="1">
      <alignment horizontal="center" vertical="center"/>
      <protection/>
    </xf>
    <xf numFmtId="1" fontId="31" fillId="48" borderId="18" xfId="62" applyNumberFormat="1" applyFont="1" applyFill="1" applyBorder="1" applyAlignment="1">
      <alignment horizontal="center" vertical="center"/>
    </xf>
    <xf numFmtId="10" fontId="97" fillId="48" borderId="18" xfId="59" applyNumberFormat="1" applyFont="1" applyFill="1" applyBorder="1" applyAlignment="1" applyProtection="1">
      <alignment horizontal="center" vertical="center"/>
      <protection/>
    </xf>
    <xf numFmtId="43" fontId="97" fillId="48" borderId="20" xfId="49" applyFont="1" applyFill="1" applyBorder="1" applyAlignment="1" applyProtection="1">
      <alignment horizontal="center" vertical="center"/>
      <protection/>
    </xf>
    <xf numFmtId="1" fontId="89" fillId="0" borderId="0" xfId="0" applyNumberFormat="1" applyFont="1" applyAlignment="1">
      <alignment/>
    </xf>
    <xf numFmtId="169" fontId="31" fillId="0" borderId="0" xfId="59" applyNumberFormat="1" applyFont="1" applyBorder="1" applyAlignment="1">
      <alignment horizontal="center" vertical="center"/>
    </xf>
    <xf numFmtId="0" fontId="31" fillId="49" borderId="0" xfId="62" applyFont="1" applyFill="1" applyBorder="1" applyAlignment="1">
      <alignment horizontal="center" vertical="center"/>
    </xf>
    <xf numFmtId="0" fontId="89" fillId="49" borderId="0" xfId="0" applyFont="1" applyFill="1" applyBorder="1" applyAlignment="1">
      <alignment/>
    </xf>
    <xf numFmtId="166" fontId="97" fillId="49" borderId="0" xfId="59" applyNumberFormat="1" applyFont="1" applyFill="1" applyBorder="1" applyAlignment="1" applyProtection="1">
      <alignment horizontal="center" vertical="center"/>
      <protection/>
    </xf>
    <xf numFmtId="169" fontId="31" fillId="49" borderId="0" xfId="59" applyNumberFormat="1" applyFont="1" applyFill="1" applyBorder="1" applyAlignment="1">
      <alignment horizontal="center" vertical="center"/>
    </xf>
    <xf numFmtId="169" fontId="97" fillId="49" borderId="0" xfId="59" applyNumberFormat="1" applyFont="1" applyFill="1" applyBorder="1" applyAlignment="1" applyProtection="1">
      <alignment horizontal="center" vertical="center"/>
      <protection/>
    </xf>
    <xf numFmtId="1" fontId="97" fillId="49" borderId="0" xfId="59" applyNumberFormat="1" applyFont="1" applyFill="1" applyBorder="1" applyAlignment="1" applyProtection="1">
      <alignment horizontal="center" vertical="center"/>
      <protection/>
    </xf>
    <xf numFmtId="0" fontId="89" fillId="49" borderId="21" xfId="0" applyFont="1" applyFill="1" applyBorder="1" applyAlignment="1">
      <alignment horizontal="center" vertical="center"/>
    </xf>
    <xf numFmtId="1" fontId="97" fillId="49" borderId="22" xfId="59" applyNumberFormat="1" applyFont="1" applyFill="1" applyBorder="1" applyAlignment="1" applyProtection="1">
      <alignment horizontal="center" vertical="center"/>
      <protection/>
    </xf>
    <xf numFmtId="0" fontId="89" fillId="49" borderId="19" xfId="0" applyFont="1" applyFill="1" applyBorder="1" applyAlignment="1">
      <alignment horizontal="center" vertical="center"/>
    </xf>
    <xf numFmtId="0" fontId="31" fillId="49" borderId="18" xfId="62" applyFont="1" applyFill="1" applyBorder="1" applyAlignment="1">
      <alignment horizontal="center" vertical="center"/>
    </xf>
    <xf numFmtId="0" fontId="89" fillId="49" borderId="18" xfId="0" applyFont="1" applyFill="1" applyBorder="1" applyAlignment="1">
      <alignment/>
    </xf>
    <xf numFmtId="166" fontId="97" fillId="49" borderId="18" xfId="59" applyNumberFormat="1" applyFont="1" applyFill="1" applyBorder="1" applyAlignment="1" applyProtection="1">
      <alignment horizontal="center" vertical="center"/>
      <protection/>
    </xf>
    <xf numFmtId="169" fontId="31" fillId="49" borderId="18" xfId="59" applyNumberFormat="1" applyFont="1" applyFill="1" applyBorder="1" applyAlignment="1">
      <alignment horizontal="center" vertical="center"/>
    </xf>
    <xf numFmtId="169" fontId="97" fillId="49" borderId="18" xfId="59" applyNumberFormat="1" applyFont="1" applyFill="1" applyBorder="1" applyAlignment="1" applyProtection="1">
      <alignment horizontal="center" vertical="center"/>
      <protection/>
    </xf>
    <xf numFmtId="1" fontId="31" fillId="49" borderId="18" xfId="59" applyNumberFormat="1" applyFont="1" applyFill="1" applyBorder="1" applyAlignment="1" applyProtection="1">
      <alignment horizontal="center" vertical="center"/>
      <protection/>
    </xf>
    <xf numFmtId="1" fontId="97" fillId="49" borderId="20" xfId="59" applyNumberFormat="1" applyFont="1" applyFill="1" applyBorder="1" applyAlignment="1" applyProtection="1">
      <alignment horizontal="center" vertical="center"/>
      <protection/>
    </xf>
    <xf numFmtId="0" fontId="89" fillId="50" borderId="10" xfId="0" applyFont="1" applyFill="1" applyBorder="1" applyAlignment="1">
      <alignment horizontal="center" vertical="center"/>
    </xf>
    <xf numFmtId="0" fontId="31" fillId="50" borderId="10" xfId="62" applyFont="1" applyFill="1" applyBorder="1" applyAlignment="1">
      <alignment horizontal="center" vertical="center"/>
    </xf>
    <xf numFmtId="0" fontId="89" fillId="50" borderId="10" xfId="0" applyFont="1" applyFill="1" applyBorder="1" applyAlignment="1">
      <alignment/>
    </xf>
    <xf numFmtId="166" fontId="31" fillId="50" borderId="10" xfId="62" applyNumberFormat="1" applyFont="1" applyFill="1" applyBorder="1" applyAlignment="1">
      <alignment horizontal="center" vertical="center"/>
    </xf>
    <xf numFmtId="167" fontId="97" fillId="50" borderId="10" xfId="49" applyNumberFormat="1" applyFont="1" applyFill="1" applyBorder="1" applyAlignment="1" applyProtection="1">
      <alignment horizontal="center" vertical="center"/>
      <protection/>
    </xf>
    <xf numFmtId="2" fontId="97" fillId="50" borderId="10" xfId="59" applyNumberFormat="1" applyFont="1" applyFill="1" applyBorder="1" applyAlignment="1" applyProtection="1">
      <alignment horizontal="center" vertical="center"/>
      <protection/>
    </xf>
    <xf numFmtId="170" fontId="31" fillId="50" borderId="10" xfId="62" applyNumberFormat="1" applyFont="1" applyFill="1" applyBorder="1" applyAlignment="1">
      <alignment horizontal="center" vertical="center"/>
    </xf>
    <xf numFmtId="1" fontId="31" fillId="50" borderId="10" xfId="62" applyNumberFormat="1" applyFont="1" applyFill="1" applyBorder="1" applyAlignment="1">
      <alignment horizontal="center" vertical="center"/>
    </xf>
    <xf numFmtId="0" fontId="95" fillId="0" borderId="0" xfId="46" applyFont="1" applyAlignment="1">
      <alignment horizontal="center" vertical="center"/>
    </xf>
    <xf numFmtId="0" fontId="90" fillId="0" borderId="0" xfId="0" applyFont="1" applyAlignment="1">
      <alignment horizontal="left" vertical="center"/>
    </xf>
    <xf numFmtId="167" fontId="89" fillId="0" borderId="0" xfId="49" applyNumberFormat="1" applyFont="1" applyFill="1" applyAlignment="1">
      <alignment horizontal="center" vertical="center" wrapText="1"/>
    </xf>
    <xf numFmtId="0" fontId="89" fillId="0" borderId="0" xfId="0" applyFont="1" applyFill="1" applyAlignment="1">
      <alignment horizontal="center" vertical="center" wrapText="1"/>
    </xf>
    <xf numFmtId="167" fontId="89" fillId="0" borderId="10" xfId="49" applyNumberFormat="1" applyFont="1" applyFill="1" applyBorder="1" applyAlignment="1">
      <alignment/>
    </xf>
    <xf numFmtId="167" fontId="89" fillId="0" borderId="34" xfId="49" applyNumberFormat="1" applyFont="1" applyFill="1" applyBorder="1" applyAlignment="1">
      <alignment/>
    </xf>
    <xf numFmtId="3" fontId="89" fillId="0" borderId="0" xfId="0" applyNumberFormat="1" applyFont="1" applyFill="1" applyAlignment="1">
      <alignment/>
    </xf>
    <xf numFmtId="167" fontId="89" fillId="39" borderId="10" xfId="49" applyNumberFormat="1" applyFont="1" applyFill="1" applyBorder="1" applyAlignment="1">
      <alignment/>
    </xf>
    <xf numFmtId="167" fontId="89" fillId="39" borderId="34" xfId="49" applyNumberFormat="1" applyFont="1" applyFill="1" applyBorder="1" applyAlignment="1">
      <alignment/>
    </xf>
    <xf numFmtId="167" fontId="90" fillId="0" borderId="33" xfId="49" applyNumberFormat="1" applyFont="1" applyFill="1" applyBorder="1" applyAlignment="1">
      <alignment horizontal="center" vertical="center"/>
    </xf>
    <xf numFmtId="167" fontId="90" fillId="0" borderId="10" xfId="49" applyNumberFormat="1" applyFont="1" applyFill="1" applyBorder="1" applyAlignment="1">
      <alignment horizontal="center" vertical="center"/>
    </xf>
    <xf numFmtId="167" fontId="90" fillId="0" borderId="34" xfId="49" applyNumberFormat="1" applyFont="1" applyFill="1" applyBorder="1" applyAlignment="1">
      <alignment horizontal="center" vertical="center"/>
    </xf>
    <xf numFmtId="0" fontId="90" fillId="0" borderId="35" xfId="0" applyFont="1" applyFill="1" applyBorder="1" applyAlignment="1">
      <alignment horizontal="center" vertical="center"/>
    </xf>
    <xf numFmtId="167" fontId="90" fillId="0" borderId="39" xfId="49" applyNumberFormat="1" applyFont="1" applyFill="1" applyBorder="1" applyAlignment="1">
      <alignment horizontal="center" vertical="center"/>
    </xf>
    <xf numFmtId="167" fontId="90" fillId="0" borderId="50" xfId="49" applyNumberFormat="1" applyFont="1" applyFill="1" applyBorder="1" applyAlignment="1">
      <alignment horizontal="center" vertical="center"/>
    </xf>
    <xf numFmtId="167" fontId="90" fillId="0" borderId="40" xfId="49" applyNumberFormat="1" applyFont="1" applyFill="1" applyBorder="1" applyAlignment="1">
      <alignment horizontal="center" vertical="center"/>
    </xf>
    <xf numFmtId="167" fontId="90" fillId="0" borderId="33" xfId="49" applyNumberFormat="1" applyFont="1" applyFill="1" applyBorder="1" applyAlignment="1">
      <alignment/>
    </xf>
    <xf numFmtId="167" fontId="90" fillId="0" borderId="10" xfId="49" applyNumberFormat="1" applyFont="1" applyFill="1" applyBorder="1" applyAlignment="1">
      <alignment/>
    </xf>
    <xf numFmtId="167" fontId="90" fillId="0" borderId="34" xfId="49" applyNumberFormat="1" applyFont="1" applyFill="1" applyBorder="1" applyAlignment="1">
      <alignment/>
    </xf>
    <xf numFmtId="43" fontId="90" fillId="0" borderId="0" xfId="49" applyFont="1" applyFill="1" applyBorder="1" applyAlignment="1">
      <alignment horizontal="center" vertical="center"/>
    </xf>
    <xf numFmtId="0" fontId="90" fillId="0" borderId="0" xfId="0" applyFont="1" applyAlignment="1">
      <alignment horizontal="center" vertical="center"/>
    </xf>
    <xf numFmtId="43" fontId="89" fillId="0" borderId="0" xfId="49" applyFont="1" applyAlignment="1">
      <alignment/>
    </xf>
    <xf numFmtId="17" fontId="91" fillId="34" borderId="0" xfId="0" applyNumberFormat="1" applyFont="1" applyFill="1" applyAlignment="1">
      <alignment/>
    </xf>
    <xf numFmtId="0" fontId="90" fillId="0" borderId="10" xfId="0" applyFont="1" applyFill="1" applyBorder="1" applyAlignment="1">
      <alignment horizontal="center" vertical="center"/>
    </xf>
    <xf numFmtId="43" fontId="90" fillId="0" borderId="10" xfId="49" applyFont="1" applyFill="1" applyBorder="1" applyAlignment="1">
      <alignment horizontal="center" vertical="center"/>
    </xf>
    <xf numFmtId="0" fontId="90" fillId="0" borderId="0" xfId="0" applyFont="1" applyAlignment="1">
      <alignment/>
    </xf>
    <xf numFmtId="4" fontId="89" fillId="0" borderId="10" xfId="0" applyNumberFormat="1" applyFont="1" applyFill="1" applyBorder="1" applyAlignment="1">
      <alignment horizontal="right" vertical="center" wrapText="1" indent="2"/>
    </xf>
    <xf numFmtId="17" fontId="91" fillId="34" borderId="10" xfId="0" applyNumberFormat="1" applyFont="1" applyFill="1" applyBorder="1" applyAlignment="1">
      <alignment/>
    </xf>
    <xf numFmtId="0" fontId="35" fillId="0" borderId="10" xfId="0" applyFont="1" applyFill="1" applyBorder="1" applyAlignment="1">
      <alignment horizontal="center" vertical="center"/>
    </xf>
    <xf numFmtId="0" fontId="90" fillId="0" borderId="0" xfId="0" applyFont="1" applyFill="1" applyAlignment="1">
      <alignment horizontal="center" vertical="center" wrapText="1"/>
    </xf>
    <xf numFmtId="0" fontId="91" fillId="34" borderId="35" xfId="0" applyFont="1" applyFill="1" applyBorder="1" applyAlignment="1">
      <alignment horizontal="center" vertical="center"/>
    </xf>
    <xf numFmtId="43" fontId="90" fillId="0" borderId="10" xfId="49" applyFont="1" applyBorder="1" applyAlignment="1">
      <alignment/>
    </xf>
    <xf numFmtId="43" fontId="89" fillId="0" borderId="10" xfId="49" applyFont="1" applyBorder="1" applyAlignment="1">
      <alignment/>
    </xf>
    <xf numFmtId="43" fontId="89" fillId="8" borderId="10" xfId="49" applyFont="1" applyFill="1" applyBorder="1" applyAlignment="1">
      <alignment/>
    </xf>
    <xf numFmtId="0" fontId="91" fillId="34" borderId="35" xfId="0" applyFont="1" applyFill="1" applyBorder="1" applyAlignment="1">
      <alignment/>
    </xf>
    <xf numFmtId="17" fontId="35" fillId="38" borderId="10" xfId="0" applyNumberFormat="1" applyFont="1" applyFill="1" applyBorder="1" applyAlignment="1">
      <alignment/>
    </xf>
    <xf numFmtId="17" fontId="35" fillId="38" borderId="0" xfId="0" applyNumberFormat="1" applyFont="1" applyFill="1" applyAlignment="1">
      <alignment/>
    </xf>
    <xf numFmtId="0" fontId="31" fillId="38" borderId="10" xfId="0" applyFont="1" applyFill="1" applyBorder="1" applyAlignment="1">
      <alignment/>
    </xf>
    <xf numFmtId="0" fontId="35" fillId="38" borderId="10" xfId="0" applyFont="1" applyFill="1" applyBorder="1" applyAlignment="1">
      <alignment horizontal="center" vertical="center"/>
    </xf>
    <xf numFmtId="0" fontId="35" fillId="38" borderId="35" xfId="0" applyFont="1" applyFill="1" applyBorder="1" applyAlignment="1">
      <alignment horizontal="center" vertical="center"/>
    </xf>
    <xf numFmtId="17" fontId="31" fillId="38" borderId="0" xfId="0" applyNumberFormat="1" applyFont="1" applyFill="1" applyAlignment="1">
      <alignment/>
    </xf>
    <xf numFmtId="0" fontId="31" fillId="38" borderId="0" xfId="0" applyFont="1" applyFill="1" applyAlignment="1">
      <alignment/>
    </xf>
    <xf numFmtId="10" fontId="90" fillId="0" borderId="41" xfId="59" applyNumberFormat="1" applyFont="1" applyBorder="1" applyAlignment="1">
      <alignment/>
    </xf>
    <xf numFmtId="10" fontId="90" fillId="0" borderId="51" xfId="59" applyNumberFormat="1" applyFont="1" applyFill="1" applyBorder="1" applyAlignment="1">
      <alignment horizontal="center"/>
    </xf>
    <xf numFmtId="10" fontId="90" fillId="0" borderId="52" xfId="59" applyNumberFormat="1" applyFont="1" applyFill="1" applyBorder="1" applyAlignment="1">
      <alignment horizontal="center"/>
    </xf>
    <xf numFmtId="10" fontId="90" fillId="0" borderId="37" xfId="59" applyNumberFormat="1" applyFont="1" applyFill="1" applyBorder="1" applyAlignment="1">
      <alignment horizontal="center"/>
    </xf>
    <xf numFmtId="10" fontId="90" fillId="0" borderId="38" xfId="59" applyNumberFormat="1" applyFont="1" applyFill="1" applyBorder="1" applyAlignment="1">
      <alignment horizontal="center"/>
    </xf>
    <xf numFmtId="10" fontId="90" fillId="4" borderId="43" xfId="59" applyNumberFormat="1" applyFont="1" applyFill="1" applyBorder="1" applyAlignment="1">
      <alignment horizontal="center" vertical="center"/>
    </xf>
    <xf numFmtId="10" fontId="90" fillId="4" borderId="44" xfId="59" applyNumberFormat="1" applyFont="1" applyFill="1" applyBorder="1" applyAlignment="1">
      <alignment horizontal="center" vertical="center"/>
    </xf>
    <xf numFmtId="10" fontId="90" fillId="0" borderId="33" xfId="59" applyNumberFormat="1" applyFont="1" applyFill="1" applyBorder="1" applyAlignment="1">
      <alignment horizontal="center" vertical="center"/>
    </xf>
    <xf numFmtId="10" fontId="90" fillId="0" borderId="34" xfId="59" applyNumberFormat="1" applyFont="1" applyFill="1" applyBorder="1" applyAlignment="1">
      <alignment horizontal="center" vertical="center"/>
    </xf>
    <xf numFmtId="17" fontId="35" fillId="38" borderId="10" xfId="0" applyNumberFormat="1" applyFont="1" applyFill="1" applyBorder="1" applyAlignment="1">
      <alignment horizontal="center" vertical="center"/>
    </xf>
    <xf numFmtId="10" fontId="90" fillId="4" borderId="33" xfId="59" applyNumberFormat="1" applyFont="1" applyFill="1" applyBorder="1" applyAlignment="1">
      <alignment horizontal="center" vertical="center"/>
    </xf>
    <xf numFmtId="10" fontId="90" fillId="4" borderId="34" xfId="59" applyNumberFormat="1" applyFont="1" applyFill="1" applyBorder="1" applyAlignment="1">
      <alignment horizontal="center" vertical="center"/>
    </xf>
    <xf numFmtId="0" fontId="93" fillId="0" borderId="0" xfId="0" applyFont="1" applyAlignment="1">
      <alignment horizontal="left" vertical="center"/>
    </xf>
    <xf numFmtId="0" fontId="79" fillId="0" borderId="0" xfId="0" applyFont="1" applyFill="1" applyAlignment="1">
      <alignment horizontal="center" vertical="center" wrapText="1"/>
    </xf>
    <xf numFmtId="0" fontId="83" fillId="0" borderId="0" xfId="0" applyFont="1" applyAlignment="1">
      <alignment horizontal="center"/>
    </xf>
    <xf numFmtId="0" fontId="80" fillId="0" borderId="0" xfId="0" applyFont="1" applyAlignment="1">
      <alignment horizontal="center"/>
    </xf>
    <xf numFmtId="0" fontId="99" fillId="0" borderId="0" xfId="0" applyFont="1" applyAlignment="1">
      <alignment horizontal="center"/>
    </xf>
    <xf numFmtId="0" fontId="76" fillId="34" borderId="10" xfId="54" applyFont="1" applyFill="1" applyBorder="1" applyAlignment="1">
      <alignment horizontal="center" vertical="center"/>
      <protection/>
    </xf>
    <xf numFmtId="0" fontId="76" fillId="34" borderId="53" xfId="54" applyFont="1" applyFill="1" applyBorder="1" applyAlignment="1" quotePrefix="1">
      <alignment horizontal="center"/>
      <protection/>
    </xf>
    <xf numFmtId="0" fontId="76" fillId="34" borderId="54" xfId="54" applyFont="1" applyFill="1" applyBorder="1" applyAlignment="1" quotePrefix="1">
      <alignment horizontal="center"/>
      <protection/>
    </xf>
    <xf numFmtId="0" fontId="76" fillId="34" borderId="53" xfId="55" applyFont="1" applyFill="1" applyBorder="1" applyAlignment="1">
      <alignment horizontal="center"/>
      <protection/>
    </xf>
    <xf numFmtId="0" fontId="76" fillId="34" borderId="54" xfId="55" applyFont="1" applyFill="1" applyBorder="1" applyAlignment="1">
      <alignment horizontal="center"/>
      <protection/>
    </xf>
    <xf numFmtId="0" fontId="5" fillId="36" borderId="0" xfId="54" applyFont="1" applyFill="1" applyAlignment="1">
      <alignment horizontal="center" vertical="center"/>
      <protection/>
    </xf>
    <xf numFmtId="0" fontId="5" fillId="37" borderId="0" xfId="54" applyFont="1" applyFill="1" applyAlignment="1">
      <alignment horizontal="center" vertical="center"/>
      <protection/>
    </xf>
    <xf numFmtId="0" fontId="5" fillId="35" borderId="0" xfId="54" applyFont="1" applyFill="1" applyAlignment="1">
      <alignment horizontal="center" vertical="center"/>
      <protection/>
    </xf>
    <xf numFmtId="0" fontId="76" fillId="34" borderId="53" xfId="54" applyFont="1" applyFill="1" applyBorder="1" applyAlignment="1">
      <alignment horizontal="center"/>
      <protection/>
    </xf>
    <xf numFmtId="0" fontId="76" fillId="34" borderId="54" xfId="54" applyFont="1" applyFill="1" applyBorder="1" applyAlignment="1">
      <alignment horizontal="center"/>
      <protection/>
    </xf>
    <xf numFmtId="0" fontId="76" fillId="34" borderId="55" xfId="54" applyFont="1" applyFill="1" applyBorder="1" applyAlignment="1">
      <alignment horizontal="center"/>
      <protection/>
    </xf>
    <xf numFmtId="0" fontId="76" fillId="34" borderId="0" xfId="54" applyFont="1" applyFill="1" applyBorder="1" applyAlignment="1">
      <alignment horizontal="center"/>
      <protection/>
    </xf>
    <xf numFmtId="0" fontId="76" fillId="34" borderId="10" xfId="54" applyFont="1" applyFill="1" applyBorder="1" applyAlignment="1">
      <alignment horizontal="center"/>
      <protection/>
    </xf>
    <xf numFmtId="0" fontId="76" fillId="34" borderId="56" xfId="54" applyFont="1" applyFill="1" applyBorder="1" applyAlignment="1">
      <alignment horizontal="center"/>
      <protection/>
    </xf>
    <xf numFmtId="0" fontId="76" fillId="34" borderId="57" xfId="54" applyFont="1" applyFill="1" applyBorder="1" applyAlignment="1">
      <alignment horizontal="center"/>
      <protection/>
    </xf>
    <xf numFmtId="0" fontId="93" fillId="0" borderId="0" xfId="0" applyFont="1" applyAlignment="1">
      <alignment horizontal="center"/>
    </xf>
    <xf numFmtId="0" fontId="80" fillId="0" borderId="24" xfId="0" applyFont="1" applyBorder="1" applyAlignment="1">
      <alignment horizontal="center"/>
    </xf>
    <xf numFmtId="0" fontId="80" fillId="0" borderId="25" xfId="0" applyFont="1" applyBorder="1" applyAlignment="1">
      <alignment horizontal="center"/>
    </xf>
    <xf numFmtId="0" fontId="80" fillId="0" borderId="26" xfId="0" applyFont="1" applyBorder="1" applyAlignment="1">
      <alignment horizontal="center"/>
    </xf>
    <xf numFmtId="0" fontId="80" fillId="0" borderId="24" xfId="0" applyFont="1" applyBorder="1" applyAlignment="1">
      <alignment horizontal="center" vertical="center"/>
    </xf>
    <xf numFmtId="0" fontId="80" fillId="0" borderId="25" xfId="0" applyFont="1" applyBorder="1" applyAlignment="1">
      <alignment horizontal="center" vertical="center"/>
    </xf>
    <xf numFmtId="0" fontId="80" fillId="0" borderId="26" xfId="0" applyFont="1" applyBorder="1" applyAlignment="1">
      <alignment horizontal="center" vertical="center"/>
    </xf>
    <xf numFmtId="0" fontId="90" fillId="0" borderId="24" xfId="0" applyFont="1" applyBorder="1" applyAlignment="1">
      <alignment horizontal="center" vertical="center"/>
    </xf>
    <xf numFmtId="0" fontId="90" fillId="0" borderId="25" xfId="0" applyFont="1" applyBorder="1" applyAlignment="1">
      <alignment horizontal="center" vertical="center"/>
    </xf>
    <xf numFmtId="0" fontId="90" fillId="0" borderId="26" xfId="0" applyFont="1" applyBorder="1" applyAlignment="1">
      <alignment horizontal="center" vertical="center"/>
    </xf>
    <xf numFmtId="0" fontId="80" fillId="0" borderId="24" xfId="0" applyFont="1" applyFill="1" applyBorder="1" applyAlignment="1">
      <alignment horizontal="center" vertical="center"/>
    </xf>
    <xf numFmtId="0" fontId="80" fillId="0" borderId="25" xfId="0" applyFont="1" applyFill="1" applyBorder="1" applyAlignment="1">
      <alignment horizontal="center" vertical="center"/>
    </xf>
    <xf numFmtId="0" fontId="80" fillId="0" borderId="26" xfId="0" applyFont="1" applyFill="1" applyBorder="1" applyAlignment="1">
      <alignment horizontal="center" vertical="center"/>
    </xf>
    <xf numFmtId="1" fontId="80" fillId="0" borderId="24" xfId="59" applyNumberFormat="1" applyFont="1" applyFill="1" applyBorder="1" applyAlignment="1">
      <alignment horizontal="center" vertical="center"/>
    </xf>
    <xf numFmtId="1" fontId="80" fillId="0" borderId="25" xfId="59" applyNumberFormat="1" applyFont="1" applyFill="1" applyBorder="1" applyAlignment="1">
      <alignment horizontal="center" vertical="center"/>
    </xf>
    <xf numFmtId="1" fontId="80" fillId="0" borderId="26" xfId="59" applyNumberFormat="1" applyFont="1" applyFill="1" applyBorder="1" applyAlignment="1">
      <alignment horizontal="center" vertical="center"/>
    </xf>
    <xf numFmtId="0" fontId="80" fillId="0" borderId="24" xfId="59" applyNumberFormat="1" applyFont="1" applyBorder="1" applyAlignment="1">
      <alignment horizontal="center" vertical="center"/>
    </xf>
    <xf numFmtId="0" fontId="80" fillId="0" borderId="25" xfId="59" applyNumberFormat="1" applyFont="1" applyBorder="1" applyAlignment="1">
      <alignment horizontal="center" vertical="center"/>
    </xf>
    <xf numFmtId="0" fontId="80" fillId="0" borderId="26" xfId="59" applyNumberFormat="1" applyFont="1" applyBorder="1" applyAlignment="1">
      <alignment horizontal="center" vertical="center"/>
    </xf>
    <xf numFmtId="0" fontId="93" fillId="0" borderId="25" xfId="0" applyFont="1" applyBorder="1" applyAlignment="1">
      <alignment horizontal="center" vertical="center"/>
    </xf>
    <xf numFmtId="0" fontId="93" fillId="0" borderId="26" xfId="0" applyFont="1" applyBorder="1" applyAlignment="1">
      <alignment horizontal="center" vertical="center"/>
    </xf>
    <xf numFmtId="0" fontId="85" fillId="42" borderId="32" xfId="62" applyFont="1" applyFill="1" applyBorder="1" applyAlignment="1">
      <alignment horizontal="center" vertical="center" wrapText="1"/>
    </xf>
    <xf numFmtId="0" fontId="85" fillId="42" borderId="49" xfId="62" applyFont="1" applyFill="1" applyBorder="1" applyAlignment="1">
      <alignment horizontal="center" vertical="center" wrapText="1"/>
    </xf>
    <xf numFmtId="0" fontId="96" fillId="41" borderId="58" xfId="62" applyFont="1" applyFill="1" applyBorder="1" applyAlignment="1">
      <alignment horizontal="center" vertical="center" wrapText="1"/>
    </xf>
    <xf numFmtId="0" fontId="97" fillId="42" borderId="32" xfId="62" applyFont="1" applyFill="1" applyBorder="1" applyAlignment="1">
      <alignment horizontal="center" vertical="center" wrapText="1"/>
    </xf>
    <xf numFmtId="0" fontId="97" fillId="42" borderId="49" xfId="62" applyFont="1" applyFill="1" applyBorder="1" applyAlignment="1">
      <alignment horizontal="center" vertical="center" wrapText="1"/>
    </xf>
    <xf numFmtId="0" fontId="96" fillId="51" borderId="32" xfId="62" applyFont="1" applyFill="1" applyBorder="1" applyAlignment="1">
      <alignment horizontal="center" vertical="center" wrapText="1"/>
    </xf>
    <xf numFmtId="0" fontId="96" fillId="52" borderId="32" xfId="62" applyFont="1" applyFill="1" applyBorder="1" applyAlignment="1">
      <alignment horizontal="center" vertical="center" wrapText="1"/>
    </xf>
    <xf numFmtId="0" fontId="97" fillId="42" borderId="10" xfId="62" applyFont="1" applyFill="1" applyBorder="1" applyAlignment="1">
      <alignment horizontal="center" vertical="center" wrapText="1"/>
    </xf>
    <xf numFmtId="0" fontId="97" fillId="42" borderId="23" xfId="62" applyFont="1" applyFill="1" applyBorder="1" applyAlignment="1">
      <alignment horizontal="center" vertical="center" wrapText="1"/>
    </xf>
    <xf numFmtId="0" fontId="92" fillId="53" borderId="10" xfId="62" applyFont="1" applyFill="1" applyBorder="1" applyAlignment="1">
      <alignment horizontal="center" vertical="center" wrapText="1"/>
    </xf>
    <xf numFmtId="0" fontId="96" fillId="54" borderId="48" xfId="62" applyFont="1" applyFill="1" applyBorder="1" applyAlignment="1">
      <alignment horizontal="center" vertical="center" wrapText="1"/>
    </xf>
    <xf numFmtId="0" fontId="96" fillId="55" borderId="59" xfId="62" applyFont="1" applyFill="1" applyBorder="1" applyAlignment="1">
      <alignment horizontal="center" vertical="center" wrapText="1"/>
    </xf>
    <xf numFmtId="0" fontId="96" fillId="55" borderId="60" xfId="62" applyFont="1" applyFill="1" applyBorder="1" applyAlignment="1">
      <alignment horizontal="center" vertical="center" wrapText="1"/>
    </xf>
    <xf numFmtId="0" fontId="31" fillId="56" borderId="32" xfId="62" applyFont="1" applyFill="1" applyBorder="1" applyAlignment="1">
      <alignment horizontal="center" vertical="center" wrapText="1"/>
    </xf>
    <xf numFmtId="0" fontId="31" fillId="57" borderId="32" xfId="62" applyFont="1" applyFill="1" applyBorder="1" applyAlignment="1">
      <alignment horizontal="center" vertical="center" wrapText="1"/>
    </xf>
    <xf numFmtId="0" fontId="96" fillId="58" borderId="58" xfId="62" applyFont="1" applyFill="1" applyBorder="1" applyAlignment="1">
      <alignment horizontal="center" vertical="center" wrapText="1"/>
    </xf>
    <xf numFmtId="167" fontId="91" fillId="34" borderId="37" xfId="49" applyNumberFormat="1" applyFont="1" applyFill="1" applyBorder="1" applyAlignment="1">
      <alignment horizontal="center" vertical="center" wrapText="1"/>
    </xf>
    <xf numFmtId="167" fontId="91" fillId="34" borderId="61" xfId="49" applyNumberFormat="1" applyFont="1" applyFill="1" applyBorder="1" applyAlignment="1">
      <alignment horizontal="center" vertical="center" wrapText="1"/>
    </xf>
    <xf numFmtId="167" fontId="91" fillId="34" borderId="38" xfId="49" applyNumberFormat="1" applyFont="1" applyFill="1" applyBorder="1" applyAlignment="1">
      <alignment horizontal="center" vertical="center" wrapText="1"/>
    </xf>
    <xf numFmtId="0" fontId="92" fillId="34" borderId="16" xfId="0" applyFont="1" applyFill="1" applyBorder="1" applyAlignment="1">
      <alignment horizontal="center" vertical="center"/>
    </xf>
    <xf numFmtId="0" fontId="92" fillId="34" borderId="15" xfId="0" applyFont="1" applyFill="1" applyBorder="1" applyAlignment="1">
      <alignment horizontal="center" vertical="center"/>
    </xf>
    <xf numFmtId="167" fontId="91" fillId="34" borderId="37" xfId="49" applyNumberFormat="1" applyFont="1" applyFill="1" applyBorder="1" applyAlignment="1">
      <alignment horizontal="center" vertical="center" wrapText="1" shrinkToFit="1"/>
    </xf>
    <xf numFmtId="167" fontId="91" fillId="34" borderId="61" xfId="49" applyNumberFormat="1" applyFont="1" applyFill="1" applyBorder="1" applyAlignment="1">
      <alignment horizontal="center" vertical="center" wrapText="1" shrinkToFit="1"/>
    </xf>
    <xf numFmtId="167" fontId="91" fillId="34" borderId="38" xfId="49" applyNumberFormat="1" applyFont="1" applyFill="1" applyBorder="1" applyAlignment="1">
      <alignment horizontal="center" vertical="center" wrapText="1" shrinkToFit="1"/>
    </xf>
    <xf numFmtId="167" fontId="91" fillId="34" borderId="62" xfId="49" applyNumberFormat="1" applyFont="1" applyFill="1" applyBorder="1" applyAlignment="1">
      <alignment horizontal="center" vertical="center" wrapText="1" shrinkToFit="1"/>
    </xf>
    <xf numFmtId="167" fontId="91" fillId="34" borderId="63" xfId="49" applyNumberFormat="1" applyFont="1" applyFill="1" applyBorder="1" applyAlignment="1">
      <alignment horizontal="center" vertical="center" wrapText="1" shrinkToFit="1"/>
    </xf>
    <xf numFmtId="167" fontId="91" fillId="34" borderId="64" xfId="49" applyNumberFormat="1" applyFont="1" applyFill="1" applyBorder="1" applyAlignment="1">
      <alignment horizontal="center" vertical="center" wrapText="1" shrinkToFit="1"/>
    </xf>
    <xf numFmtId="0" fontId="35" fillId="38" borderId="62" xfId="0" applyFont="1" applyFill="1" applyBorder="1" applyAlignment="1">
      <alignment horizontal="center" vertical="center" wrapText="1" shrinkToFit="1"/>
    </xf>
    <xf numFmtId="0" fontId="35" fillId="38" borderId="64" xfId="0" applyFont="1" applyFill="1" applyBorder="1" applyAlignment="1">
      <alignment horizontal="center" vertical="center" wrapText="1" shrinkToFit="1"/>
    </xf>
    <xf numFmtId="0" fontId="31" fillId="38" borderId="16" xfId="0" applyFont="1" applyFill="1" applyBorder="1" applyAlignment="1">
      <alignment horizontal="center" vertical="center"/>
    </xf>
    <xf numFmtId="0" fontId="31" fillId="38" borderId="15" xfId="0" applyFont="1" applyFill="1" applyBorder="1" applyAlignment="1">
      <alignment horizontal="center" vertical="center"/>
    </xf>
    <xf numFmtId="0" fontId="35" fillId="38" borderId="37" xfId="0" applyFont="1" applyFill="1" applyBorder="1" applyAlignment="1">
      <alignment horizontal="center" vertical="center" wrapText="1" shrinkToFit="1"/>
    </xf>
    <xf numFmtId="0" fontId="35" fillId="38" borderId="38" xfId="0" applyFont="1" applyFill="1" applyBorder="1" applyAlignment="1">
      <alignment horizontal="center" vertical="center" wrapText="1" shrinkToFit="1"/>
    </xf>
    <xf numFmtId="0" fontId="35" fillId="38" borderId="63" xfId="0" applyFont="1" applyFill="1" applyBorder="1" applyAlignment="1">
      <alignment horizontal="center" vertical="center" wrapText="1" shrinkToFit="1"/>
    </xf>
    <xf numFmtId="0" fontId="35" fillId="38" borderId="36" xfId="0" applyFont="1" applyFill="1" applyBorder="1" applyAlignment="1">
      <alignment horizontal="center" vertical="center" wrapText="1"/>
    </xf>
    <xf numFmtId="0" fontId="35" fillId="38" borderId="10" xfId="0" applyFont="1" applyFill="1" applyBorder="1" applyAlignment="1">
      <alignment horizontal="center" vertical="center" wrapText="1"/>
    </xf>
    <xf numFmtId="0" fontId="91" fillId="34" borderId="10" xfId="0" applyFont="1" applyFill="1" applyBorder="1" applyAlignment="1">
      <alignment horizontal="center" vertical="center" wrapText="1"/>
    </xf>
    <xf numFmtId="0" fontId="91" fillId="34" borderId="10" xfId="0" applyFont="1" applyFill="1" applyBorder="1" applyAlignment="1">
      <alignment horizontal="center" vertical="center" wrapText="1" shrinkToFit="1"/>
    </xf>
    <xf numFmtId="0" fontId="92" fillId="34" borderId="23" xfId="0" applyFont="1" applyFill="1" applyBorder="1" applyAlignment="1">
      <alignment horizontal="center" vertical="center"/>
    </xf>
    <xf numFmtId="0" fontId="92" fillId="34" borderId="41" xfId="0" applyFont="1" applyFill="1" applyBorder="1" applyAlignment="1">
      <alignment horizontal="center" vertical="center"/>
    </xf>
    <xf numFmtId="0" fontId="91" fillId="34" borderId="35" xfId="0" applyFont="1" applyFill="1" applyBorder="1" applyAlignment="1">
      <alignment horizontal="center" vertical="center" wrapText="1" shrinkToFit="1"/>
    </xf>
    <xf numFmtId="0" fontId="91" fillId="34" borderId="65" xfId="0" applyFont="1" applyFill="1" applyBorder="1" applyAlignment="1">
      <alignment horizontal="center" vertical="center" wrapText="1" shrinkToFit="1"/>
    </xf>
    <xf numFmtId="0" fontId="35" fillId="38" borderId="65" xfId="0" applyFont="1" applyFill="1" applyBorder="1" applyAlignment="1">
      <alignment horizontal="center" vertical="center" wrapText="1" shrinkToFit="1"/>
    </xf>
    <xf numFmtId="0" fontId="35" fillId="38" borderId="35" xfId="0" applyFont="1" applyFill="1" applyBorder="1" applyAlignment="1">
      <alignment horizontal="center" vertical="center" wrapText="1" shrinkToFit="1"/>
    </xf>
    <xf numFmtId="0" fontId="35" fillId="38" borderId="10" xfId="0" applyFont="1" applyFill="1" applyBorder="1" applyAlignment="1">
      <alignment horizontal="center" vertical="center" wrapText="1" shrinkToFit="1"/>
    </xf>
    <xf numFmtId="167" fontId="90" fillId="24" borderId="37" xfId="49" applyNumberFormat="1" applyFont="1" applyFill="1" applyBorder="1" applyAlignment="1">
      <alignment horizontal="center" vertical="center" wrapText="1" shrinkToFit="1"/>
    </xf>
    <xf numFmtId="167" fontId="90" fillId="24" borderId="61" xfId="49" applyNumberFormat="1" applyFont="1" applyFill="1" applyBorder="1" applyAlignment="1">
      <alignment horizontal="center" vertical="center" wrapText="1" shrinkToFit="1"/>
    </xf>
    <xf numFmtId="167" fontId="90" fillId="24" borderId="38" xfId="49" applyNumberFormat="1" applyFont="1" applyFill="1" applyBorder="1" applyAlignment="1">
      <alignment horizontal="center" vertical="center" wrapText="1" shrinkToFit="1"/>
    </xf>
    <xf numFmtId="167" fontId="90" fillId="24" borderId="62" xfId="49" applyNumberFormat="1" applyFont="1" applyFill="1" applyBorder="1" applyAlignment="1">
      <alignment horizontal="center" vertical="center" wrapText="1" shrinkToFit="1"/>
    </xf>
    <xf numFmtId="167" fontId="90" fillId="24" borderId="63" xfId="49" applyNumberFormat="1" applyFont="1" applyFill="1" applyBorder="1" applyAlignment="1">
      <alignment horizontal="center" vertical="center" wrapText="1" shrinkToFit="1"/>
    </xf>
    <xf numFmtId="167" fontId="90" fillId="24" borderId="64" xfId="49" applyNumberFormat="1" applyFont="1" applyFill="1" applyBorder="1" applyAlignment="1">
      <alignment horizontal="center" vertical="center" wrapText="1" shrinkToFit="1"/>
    </xf>
    <xf numFmtId="0" fontId="80" fillId="24" borderId="66" xfId="0" applyFont="1" applyFill="1" applyBorder="1" applyAlignment="1">
      <alignment horizontal="center" vertical="center" wrapText="1"/>
    </xf>
    <xf numFmtId="0" fontId="80" fillId="24" borderId="67" xfId="0" applyFont="1" applyFill="1" applyBorder="1" applyAlignment="1">
      <alignment horizontal="center" vertical="center" wrapText="1"/>
    </xf>
    <xf numFmtId="0" fontId="80" fillId="24" borderId="16" xfId="0" applyFont="1" applyFill="1" applyBorder="1" applyAlignment="1">
      <alignment horizontal="center" vertical="center"/>
    </xf>
    <xf numFmtId="0" fontId="80" fillId="24" borderId="15" xfId="0" applyFont="1" applyFill="1" applyBorder="1" applyAlignment="1">
      <alignment horizontal="center" vertical="center"/>
    </xf>
    <xf numFmtId="17" fontId="39" fillId="24" borderId="23" xfId="0" applyNumberFormat="1" applyFont="1" applyFill="1" applyBorder="1" applyAlignment="1">
      <alignment/>
    </xf>
    <xf numFmtId="0" fontId="93" fillId="0" borderId="0" xfId="0" applyFont="1" applyFill="1" applyAlignment="1">
      <alignment/>
    </xf>
    <xf numFmtId="0" fontId="39" fillId="24" borderId="35" xfId="0" applyFont="1" applyFill="1" applyBorder="1" applyAlignment="1">
      <alignment horizontal="center" vertical="center"/>
    </xf>
    <xf numFmtId="0" fontId="31" fillId="24" borderId="16" xfId="0" applyFont="1" applyFill="1" applyBorder="1" applyAlignment="1">
      <alignment horizontal="center" vertical="center"/>
    </xf>
    <xf numFmtId="0" fontId="31" fillId="24" borderId="35" xfId="0" applyFont="1" applyFill="1" applyBorder="1" applyAlignment="1">
      <alignment horizontal="center" vertical="center"/>
    </xf>
    <xf numFmtId="0" fontId="90" fillId="0" borderId="0" xfId="0" applyFont="1" applyAlignment="1">
      <alignment horizontal="center"/>
    </xf>
    <xf numFmtId="0" fontId="90" fillId="0" borderId="0" xfId="0" applyFont="1" applyAlignment="1">
      <alignment horizontal="center" vertical="center"/>
    </xf>
    <xf numFmtId="168" fontId="90" fillId="23" borderId="0" xfId="49" applyNumberFormat="1" applyFont="1" applyFill="1" applyAlignment="1">
      <alignment horizontal="center"/>
    </xf>
    <xf numFmtId="168" fontId="90" fillId="23" borderId="0" xfId="49" applyNumberFormat="1" applyFont="1" applyFill="1" applyAlignment="1">
      <alignment/>
    </xf>
    <xf numFmtId="168" fontId="90" fillId="23" borderId="0" xfId="49" applyNumberFormat="1" applyFont="1" applyFill="1" applyAlignment="1">
      <alignment horizontal="center" vertical="center"/>
    </xf>
    <xf numFmtId="168" fontId="90" fillId="8" borderId="0" xfId="49" applyNumberFormat="1" applyFont="1" applyFill="1" applyAlignment="1">
      <alignment/>
    </xf>
    <xf numFmtId="0" fontId="90" fillId="8" borderId="0" xfId="0" applyFont="1" applyFill="1" applyAlignment="1">
      <alignment horizontal="right"/>
    </xf>
    <xf numFmtId="0" fontId="89" fillId="0" borderId="10" xfId="0" applyFont="1" applyBorder="1" applyAlignment="1">
      <alignment wrapText="1"/>
    </xf>
    <xf numFmtId="0" fontId="90" fillId="8" borderId="10" xfId="0" applyFont="1" applyFill="1" applyBorder="1" applyAlignment="1">
      <alignment horizontal="left" vertical="center"/>
    </xf>
    <xf numFmtId="168" fontId="90" fillId="8" borderId="10" xfId="49" applyNumberFormat="1" applyFont="1" applyFill="1" applyBorder="1" applyAlignment="1">
      <alignment vertical="center"/>
    </xf>
    <xf numFmtId="0" fontId="89" fillId="0" borderId="10" xfId="0" applyFont="1" applyBorder="1" applyAlignment="1">
      <alignment vertical="center" wrapText="1"/>
    </xf>
    <xf numFmtId="168" fontId="89" fillId="0" borderId="10" xfId="49" applyNumberFormat="1" applyFont="1" applyBorder="1" applyAlignment="1">
      <alignment vertical="center"/>
    </xf>
    <xf numFmtId="0" fontId="90" fillId="23" borderId="0" xfId="0" applyFont="1" applyFill="1" applyAlignment="1">
      <alignment horizontal="center" vertical="center" wrapText="1"/>
    </xf>
    <xf numFmtId="0" fontId="90" fillId="23" borderId="68" xfId="0" applyFont="1" applyFill="1" applyBorder="1" applyAlignment="1">
      <alignment horizontal="center" vertical="center" wrapText="1"/>
    </xf>
    <xf numFmtId="0" fontId="90" fillId="23" borderId="0" xfId="0" applyFont="1" applyFill="1" applyAlignment="1">
      <alignment horizontal="center" vertical="center"/>
    </xf>
    <xf numFmtId="0" fontId="90" fillId="23" borderId="68" xfId="0" applyFont="1" applyFill="1" applyBorder="1" applyAlignment="1">
      <alignment horizontal="center" vertical="center"/>
    </xf>
    <xf numFmtId="0" fontId="90" fillId="23" borderId="10" xfId="0" applyFont="1" applyFill="1" applyBorder="1" applyAlignment="1">
      <alignment horizontal="center" vertical="center"/>
    </xf>
    <xf numFmtId="0" fontId="90" fillId="23" borderId="10" xfId="0" applyFont="1" applyFill="1" applyBorder="1" applyAlignment="1">
      <alignment horizontal="center" wrapText="1"/>
    </xf>
    <xf numFmtId="172" fontId="90" fillId="23" borderId="10" xfId="49" applyNumberFormat="1" applyFont="1" applyFill="1" applyBorder="1" applyAlignment="1">
      <alignment horizontal="center"/>
    </xf>
    <xf numFmtId="172" fontId="90" fillId="23" borderId="10" xfId="49" applyNumberFormat="1" applyFont="1" applyFill="1" applyBorder="1" applyAlignment="1">
      <alignment/>
    </xf>
    <xf numFmtId="0" fontId="90" fillId="8" borderId="10" xfId="0" applyFont="1" applyFill="1" applyBorder="1" applyAlignment="1">
      <alignment horizontal="left" wrapText="1"/>
    </xf>
    <xf numFmtId="172" fontId="90" fillId="8" borderId="10" xfId="49" applyNumberFormat="1" applyFont="1" applyFill="1" applyBorder="1" applyAlignment="1">
      <alignment/>
    </xf>
    <xf numFmtId="172" fontId="89" fillId="0" borderId="10" xfId="49" applyNumberFormat="1" applyFont="1" applyBorder="1" applyAlignment="1">
      <alignment vertical="center"/>
    </xf>
    <xf numFmtId="0" fontId="90" fillId="8" borderId="10" xfId="0" applyFont="1" applyFill="1" applyBorder="1" applyAlignment="1">
      <alignment horizontal="right" wrapText="1"/>
    </xf>
    <xf numFmtId="0" fontId="89" fillId="0" borderId="0" xfId="0" applyFont="1" applyAlignment="1">
      <alignment/>
    </xf>
    <xf numFmtId="0" fontId="89" fillId="0" borderId="0" xfId="0" applyFont="1" applyAlignment="1">
      <alignment horizontal="left"/>
    </xf>
    <xf numFmtId="10" fontId="93" fillId="0" borderId="43" xfId="59" applyNumberFormat="1" applyFont="1" applyFill="1" applyBorder="1" applyAlignment="1">
      <alignment horizontal="center" vertical="center"/>
    </xf>
    <xf numFmtId="10" fontId="93" fillId="0" borderId="44" xfId="59" applyNumberFormat="1" applyFont="1" applyFill="1" applyBorder="1" applyAlignment="1">
      <alignment horizontal="center" vertical="center"/>
    </xf>
    <xf numFmtId="10" fontId="100" fillId="0" borderId="35" xfId="59" applyNumberFormat="1" applyFont="1" applyFill="1" applyBorder="1" applyAlignment="1">
      <alignment horizontal="center" vertical="center"/>
    </xf>
    <xf numFmtId="10" fontId="100" fillId="0" borderId="33" xfId="59" applyNumberFormat="1" applyFont="1" applyFill="1" applyBorder="1" applyAlignment="1">
      <alignment horizontal="center" vertical="center"/>
    </xf>
    <xf numFmtId="10" fontId="100" fillId="0" borderId="37" xfId="59" applyNumberFormat="1" applyFont="1" applyFill="1" applyBorder="1" applyAlignment="1">
      <alignment horizontal="center" vertical="center"/>
    </xf>
    <xf numFmtId="10" fontId="100" fillId="0" borderId="38" xfId="59" applyNumberFormat="1" applyFont="1" applyFill="1" applyBorder="1" applyAlignment="1">
      <alignment horizontal="center" vertical="center"/>
    </xf>
    <xf numFmtId="10" fontId="100" fillId="0" borderId="34" xfId="59" applyNumberFormat="1" applyFont="1" applyFill="1" applyBorder="1" applyAlignment="1">
      <alignment horizontal="center" vertical="center"/>
    </xf>
    <xf numFmtId="10" fontId="93" fillId="0" borderId="35" xfId="59" applyNumberFormat="1" applyFont="1" applyFill="1" applyBorder="1" applyAlignment="1">
      <alignment horizontal="center" vertical="center"/>
    </xf>
    <xf numFmtId="10" fontId="93" fillId="4" borderId="35" xfId="59" applyNumberFormat="1" applyFont="1" applyFill="1" applyBorder="1" applyAlignment="1">
      <alignment horizontal="center" vertical="center"/>
    </xf>
    <xf numFmtId="10" fontId="101" fillId="0" borderId="33" xfId="59" applyNumberFormat="1" applyFont="1" applyFill="1" applyBorder="1" applyAlignment="1">
      <alignment horizontal="center" vertical="center"/>
    </xf>
    <xf numFmtId="10" fontId="101" fillId="0" borderId="34" xfId="59" applyNumberFormat="1" applyFont="1" applyFill="1" applyBorder="1" applyAlignment="1">
      <alignment horizontal="center" vertical="center"/>
    </xf>
    <xf numFmtId="10" fontId="102" fillId="0" borderId="33" xfId="59" applyNumberFormat="1" applyFont="1" applyFill="1" applyBorder="1" applyAlignment="1">
      <alignment horizontal="center" vertical="center"/>
    </xf>
    <xf numFmtId="10" fontId="102" fillId="0" borderId="35" xfId="59" applyNumberFormat="1" applyFont="1" applyFill="1" applyBorder="1" applyAlignment="1">
      <alignment horizontal="center" vertical="center"/>
    </xf>
    <xf numFmtId="10" fontId="93" fillId="0" borderId="37" xfId="59" applyNumberFormat="1" applyFont="1" applyFill="1" applyBorder="1" applyAlignment="1">
      <alignment horizontal="center" vertical="center"/>
    </xf>
    <xf numFmtId="10" fontId="101" fillId="0" borderId="38" xfId="59" applyNumberFormat="1" applyFont="1" applyFill="1" applyBorder="1" applyAlignment="1">
      <alignment horizontal="center" vertical="center"/>
    </xf>
    <xf numFmtId="10" fontId="93" fillId="0" borderId="36" xfId="59" applyNumberFormat="1" applyFont="1" applyFill="1" applyBorder="1" applyAlignment="1">
      <alignment horizontal="center" vertical="center"/>
    </xf>
    <xf numFmtId="10" fontId="101" fillId="4" borderId="34" xfId="59" applyNumberFormat="1" applyFont="1" applyFill="1" applyBorder="1" applyAlignment="1">
      <alignment horizontal="center" vertical="center"/>
    </xf>
    <xf numFmtId="10" fontId="93" fillId="4" borderId="36" xfId="59" applyNumberFormat="1" applyFont="1" applyFill="1" applyBorder="1" applyAlignment="1">
      <alignment horizontal="center" vertical="center"/>
    </xf>
    <xf numFmtId="10" fontId="101" fillId="10" borderId="43" xfId="59" applyNumberFormat="1" applyFont="1" applyFill="1" applyBorder="1" applyAlignment="1">
      <alignment horizontal="center" vertical="center"/>
    </xf>
    <xf numFmtId="10" fontId="101" fillId="10" borderId="16" xfId="59" applyNumberFormat="1" applyFont="1" applyFill="1" applyBorder="1" applyAlignment="1">
      <alignment horizontal="center" vertical="center"/>
    </xf>
    <xf numFmtId="10" fontId="93" fillId="10" borderId="33" xfId="59" applyNumberFormat="1" applyFont="1" applyFill="1" applyBorder="1" applyAlignment="1">
      <alignment horizontal="center" vertical="center"/>
    </xf>
    <xf numFmtId="10" fontId="93" fillId="10" borderId="35" xfId="59" applyNumberFormat="1" applyFont="1" applyFill="1" applyBorder="1" applyAlignment="1">
      <alignment horizontal="center" vertical="center"/>
    </xf>
    <xf numFmtId="10" fontId="93" fillId="10" borderId="39" xfId="59" applyNumberFormat="1" applyFont="1" applyFill="1" applyBorder="1" applyAlignment="1">
      <alignment horizontal="center" vertical="center"/>
    </xf>
    <xf numFmtId="10" fontId="93" fillId="10" borderId="40" xfId="59" applyNumberFormat="1" applyFont="1" applyFill="1" applyBorder="1" applyAlignment="1">
      <alignment horizontal="center" vertical="center"/>
    </xf>
    <xf numFmtId="0" fontId="90" fillId="0" borderId="0" xfId="0" applyFont="1" applyFill="1" applyAlignment="1">
      <alignment horizontal="center" vertical="center"/>
    </xf>
    <xf numFmtId="167" fontId="90" fillId="0" borderId="33" xfId="49" applyNumberFormat="1" applyFont="1" applyFill="1" applyBorder="1" applyAlignment="1">
      <alignment horizontal="right" vertical="center" wrapText="1" indent="2"/>
    </xf>
    <xf numFmtId="167" fontId="90" fillId="0" borderId="10" xfId="49" applyNumberFormat="1" applyFont="1" applyFill="1" applyBorder="1" applyAlignment="1">
      <alignment horizontal="right" vertical="center" wrapText="1" indent="2"/>
    </xf>
    <xf numFmtId="167" fontId="90" fillId="0" borderId="34" xfId="49" applyNumberFormat="1" applyFont="1" applyFill="1" applyBorder="1" applyAlignment="1">
      <alignment horizontal="right" vertical="center" wrapText="1" indent="2"/>
    </xf>
    <xf numFmtId="167" fontId="90" fillId="39" borderId="33" xfId="49" applyNumberFormat="1" applyFont="1" applyFill="1" applyBorder="1" applyAlignment="1">
      <alignment/>
    </xf>
    <xf numFmtId="167" fontId="90" fillId="39" borderId="10" xfId="49" applyNumberFormat="1" applyFont="1" applyFill="1" applyBorder="1" applyAlignment="1">
      <alignment/>
    </xf>
    <xf numFmtId="167" fontId="90" fillId="39" borderId="34" xfId="49" applyNumberFormat="1" applyFont="1" applyFill="1" applyBorder="1" applyAlignment="1">
      <alignment/>
    </xf>
    <xf numFmtId="167" fontId="90" fillId="39" borderId="33" xfId="49" applyNumberFormat="1" applyFont="1" applyFill="1" applyBorder="1" applyAlignment="1">
      <alignment horizontal="right" vertical="center" wrapText="1" indent="2"/>
    </xf>
    <xf numFmtId="167" fontId="90" fillId="39" borderId="10" xfId="49" applyNumberFormat="1" applyFont="1" applyFill="1" applyBorder="1" applyAlignment="1">
      <alignment horizontal="right" vertical="center" wrapText="1" indent="2"/>
    </xf>
    <xf numFmtId="167" fontId="90" fillId="39" borderId="34" xfId="49" applyNumberFormat="1" applyFont="1" applyFill="1" applyBorder="1" applyAlignment="1">
      <alignment horizontal="right" vertical="center" wrapText="1" indent="2"/>
    </xf>
    <xf numFmtId="4" fontId="90" fillId="0" borderId="0" xfId="0" applyNumberFormat="1" applyFont="1" applyFill="1" applyBorder="1" applyAlignment="1">
      <alignment horizontal="right" vertical="center" wrapText="1" indent="2"/>
    </xf>
    <xf numFmtId="167" fontId="90" fillId="39" borderId="43" xfId="49" applyNumberFormat="1" applyFont="1" applyFill="1" applyBorder="1" applyAlignment="1">
      <alignment/>
    </xf>
    <xf numFmtId="167" fontId="90" fillId="39" borderId="23" xfId="49" applyNumberFormat="1" applyFont="1" applyFill="1" applyBorder="1" applyAlignment="1">
      <alignment/>
    </xf>
    <xf numFmtId="167" fontId="90" fillId="39" borderId="44" xfId="49" applyNumberFormat="1" applyFont="1" applyFill="1" applyBorder="1" applyAlignment="1">
      <alignment/>
    </xf>
    <xf numFmtId="167" fontId="90" fillId="8" borderId="33" xfId="49" applyNumberFormat="1" applyFont="1" applyFill="1" applyBorder="1" applyAlignment="1">
      <alignment horizontal="right" vertical="center" wrapText="1" indent="2"/>
    </xf>
    <xf numFmtId="167" fontId="90" fillId="8" borderId="10" xfId="49" applyNumberFormat="1" applyFont="1" applyFill="1" applyBorder="1" applyAlignment="1">
      <alignment horizontal="right" vertical="center" wrapText="1" indent="2"/>
    </xf>
    <xf numFmtId="167" fontId="90" fillId="8" borderId="34" xfId="49" applyNumberFormat="1" applyFont="1" applyFill="1" applyBorder="1" applyAlignment="1">
      <alignment horizontal="right" vertical="center" wrapText="1" indent="2"/>
    </xf>
    <xf numFmtId="43" fontId="90" fillId="0" borderId="10" xfId="49" applyFont="1" applyFill="1" applyBorder="1" applyAlignment="1">
      <alignment/>
    </xf>
    <xf numFmtId="167" fontId="90" fillId="2" borderId="10" xfId="49" applyNumberFormat="1" applyFont="1" applyFill="1" applyBorder="1" applyAlignment="1">
      <alignment/>
    </xf>
    <xf numFmtId="43" fontId="90" fillId="2" borderId="10" xfId="49" applyFont="1" applyFill="1" applyBorder="1" applyAlignment="1">
      <alignment/>
    </xf>
    <xf numFmtId="43" fontId="90" fillId="2" borderId="10" xfId="49" applyFont="1" applyFill="1" applyBorder="1" applyAlignment="1">
      <alignment horizontal="center" vertical="center"/>
    </xf>
    <xf numFmtId="0" fontId="90" fillId="2" borderId="10" xfId="0" applyFont="1" applyFill="1" applyBorder="1" applyAlignment="1">
      <alignment horizontal="center"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0" xfId="54"/>
    <cellStyle name="Normal 10 2" xfId="55"/>
    <cellStyle name="Normal 2" xfId="56"/>
    <cellStyle name="Normal 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dxfs count="38">
    <dxf>
      <font>
        <b/>
        <i val="0"/>
      </font>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hyperlink" Target="#Indice!A1" /><Relationship Id="rId5" Type="http://schemas.openxmlformats.org/officeDocument/2006/relationships/hyperlink" Target="#Indice!A1" /><Relationship Id="rId6" Type="http://schemas.openxmlformats.org/officeDocument/2006/relationships/hyperlink" Target="#Indice!A1" /><Relationship Id="rId7" Type="http://schemas.openxmlformats.org/officeDocument/2006/relationships/hyperlink" Target="#Indice!A1"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0</xdr:row>
      <xdr:rowOff>0</xdr:rowOff>
    </xdr:from>
    <xdr:to>
      <xdr:col>0</xdr:col>
      <xdr:colOff>752475</xdr:colOff>
      <xdr:row>2</xdr:row>
      <xdr:rowOff>38100</xdr:rowOff>
    </xdr:to>
    <xdr:pic>
      <xdr:nvPicPr>
        <xdr:cNvPr id="1" name="1 Imagen">
          <a:hlinkClick r:id="rId3"/>
        </xdr:cNvPr>
        <xdr:cNvPicPr preferRelativeResize="1">
          <a:picLocks noChangeAspect="1"/>
        </xdr:cNvPicPr>
      </xdr:nvPicPr>
      <xdr:blipFill>
        <a:blip r:embed="rId1"/>
        <a:stretch>
          <a:fillRect/>
        </a:stretch>
      </xdr:blipFill>
      <xdr:spPr>
        <a:xfrm>
          <a:off x="314325" y="0"/>
          <a:ext cx="438150" cy="4381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438150</xdr:colOff>
      <xdr:row>2</xdr:row>
      <xdr:rowOff>85725</xdr:rowOff>
    </xdr:to>
    <xdr:pic>
      <xdr:nvPicPr>
        <xdr:cNvPr id="1" name="1 Imagen">
          <a:hlinkClick r:id="rId3"/>
        </xdr:cNvPr>
        <xdr:cNvPicPr preferRelativeResize="1">
          <a:picLocks noChangeAspect="1"/>
        </xdr:cNvPicPr>
      </xdr:nvPicPr>
      <xdr:blipFill>
        <a:blip r:embed="rId1"/>
        <a:stretch>
          <a:fillRect/>
        </a:stretch>
      </xdr:blipFill>
      <xdr:spPr>
        <a:xfrm>
          <a:off x="0" y="0"/>
          <a:ext cx="438150" cy="4286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438150</xdr:colOff>
      <xdr:row>2</xdr:row>
      <xdr:rowOff>95250</xdr:rowOff>
    </xdr:to>
    <xdr:pic>
      <xdr:nvPicPr>
        <xdr:cNvPr id="1" name="1 Imagen">
          <a:hlinkClick r:id="rId3"/>
        </xdr:cNvPr>
        <xdr:cNvPicPr preferRelativeResize="1">
          <a:picLocks noChangeAspect="1"/>
        </xdr:cNvPicPr>
      </xdr:nvPicPr>
      <xdr:blipFill>
        <a:blip r:embed="rId1"/>
        <a:stretch>
          <a:fillRect/>
        </a:stretch>
      </xdr:blipFill>
      <xdr:spPr>
        <a:xfrm>
          <a:off x="0" y="0"/>
          <a:ext cx="438150" cy="4381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4</xdr:col>
      <xdr:colOff>438150</xdr:colOff>
      <xdr:row>2</xdr:row>
      <xdr:rowOff>95250</xdr:rowOff>
    </xdr:to>
    <xdr:pic>
      <xdr:nvPicPr>
        <xdr:cNvPr id="1" name="1 Imagen">
          <a:hlinkClick r:id="rId3"/>
        </xdr:cNvPr>
        <xdr:cNvPicPr preferRelativeResize="1">
          <a:picLocks noChangeAspect="1"/>
        </xdr:cNvPicPr>
      </xdr:nvPicPr>
      <xdr:blipFill>
        <a:blip r:embed="rId1"/>
        <a:stretch>
          <a:fillRect/>
        </a:stretch>
      </xdr:blipFill>
      <xdr:spPr>
        <a:xfrm>
          <a:off x="1524000" y="0"/>
          <a:ext cx="438150" cy="4381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342900</xdr:colOff>
      <xdr:row>0</xdr:row>
      <xdr:rowOff>0</xdr:rowOff>
    </xdr:from>
    <xdr:to>
      <xdr:col>4</xdr:col>
      <xdr:colOff>895350</xdr:colOff>
      <xdr:row>2</xdr:row>
      <xdr:rowOff>76200</xdr:rowOff>
    </xdr:to>
    <xdr:pic>
      <xdr:nvPicPr>
        <xdr:cNvPr id="1" name="1 Imagen">
          <a:hlinkClick r:id="rId3"/>
        </xdr:cNvPr>
        <xdr:cNvPicPr preferRelativeResize="1">
          <a:picLocks noChangeAspect="1"/>
        </xdr:cNvPicPr>
      </xdr:nvPicPr>
      <xdr:blipFill>
        <a:blip r:embed="rId1"/>
        <a:stretch>
          <a:fillRect/>
        </a:stretch>
      </xdr:blipFill>
      <xdr:spPr>
        <a:xfrm>
          <a:off x="3867150" y="0"/>
          <a:ext cx="552450" cy="4191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342900</xdr:colOff>
      <xdr:row>0</xdr:row>
      <xdr:rowOff>0</xdr:rowOff>
    </xdr:from>
    <xdr:to>
      <xdr:col>2</xdr:col>
      <xdr:colOff>895350</xdr:colOff>
      <xdr:row>2</xdr:row>
      <xdr:rowOff>76200</xdr:rowOff>
    </xdr:to>
    <xdr:pic>
      <xdr:nvPicPr>
        <xdr:cNvPr id="1" name="3 Imagen">
          <a:hlinkClick r:id="rId3"/>
        </xdr:cNvPr>
        <xdr:cNvPicPr preferRelativeResize="1">
          <a:picLocks noChangeAspect="1"/>
        </xdr:cNvPicPr>
      </xdr:nvPicPr>
      <xdr:blipFill>
        <a:blip r:embed="rId1"/>
        <a:stretch>
          <a:fillRect/>
        </a:stretch>
      </xdr:blipFill>
      <xdr:spPr>
        <a:xfrm>
          <a:off x="2438400" y="0"/>
          <a:ext cx="552450" cy="4191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342900</xdr:colOff>
      <xdr:row>0</xdr:row>
      <xdr:rowOff>0</xdr:rowOff>
    </xdr:from>
    <xdr:to>
      <xdr:col>2</xdr:col>
      <xdr:colOff>895350</xdr:colOff>
      <xdr:row>2</xdr:row>
      <xdr:rowOff>76200</xdr:rowOff>
    </xdr:to>
    <xdr:pic>
      <xdr:nvPicPr>
        <xdr:cNvPr id="1" name="1 Imagen">
          <a:hlinkClick r:id="rId3"/>
        </xdr:cNvPr>
        <xdr:cNvPicPr preferRelativeResize="1">
          <a:picLocks noChangeAspect="1"/>
        </xdr:cNvPicPr>
      </xdr:nvPicPr>
      <xdr:blipFill>
        <a:blip r:embed="rId1"/>
        <a:stretch>
          <a:fillRect/>
        </a:stretch>
      </xdr:blipFill>
      <xdr:spPr>
        <a:xfrm>
          <a:off x="1866900" y="0"/>
          <a:ext cx="552450" cy="4191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342900</xdr:colOff>
      <xdr:row>0</xdr:row>
      <xdr:rowOff>0</xdr:rowOff>
    </xdr:from>
    <xdr:to>
      <xdr:col>2</xdr:col>
      <xdr:colOff>895350</xdr:colOff>
      <xdr:row>2</xdr:row>
      <xdr:rowOff>76200</xdr:rowOff>
    </xdr:to>
    <xdr:pic>
      <xdr:nvPicPr>
        <xdr:cNvPr id="1" name="1 Imagen">
          <a:hlinkClick r:id="rId3"/>
        </xdr:cNvPr>
        <xdr:cNvPicPr preferRelativeResize="1">
          <a:picLocks noChangeAspect="1"/>
        </xdr:cNvPicPr>
      </xdr:nvPicPr>
      <xdr:blipFill>
        <a:blip r:embed="rId1"/>
        <a:stretch>
          <a:fillRect/>
        </a:stretch>
      </xdr:blipFill>
      <xdr:spPr>
        <a:xfrm>
          <a:off x="1866900" y="0"/>
          <a:ext cx="552450" cy="4191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38100</xdr:rowOff>
    </xdr:from>
    <xdr:to>
      <xdr:col>1</xdr:col>
      <xdr:colOff>1028700</xdr:colOff>
      <xdr:row>0</xdr:row>
      <xdr:rowOff>457200</xdr:rowOff>
    </xdr:to>
    <xdr:pic>
      <xdr:nvPicPr>
        <xdr:cNvPr id="1" name="1 Imagen">
          <a:hlinkClick r:id="rId3"/>
        </xdr:cNvPr>
        <xdr:cNvPicPr preferRelativeResize="1">
          <a:picLocks noChangeAspect="1"/>
        </xdr:cNvPicPr>
      </xdr:nvPicPr>
      <xdr:blipFill>
        <a:blip r:embed="rId1"/>
        <a:stretch>
          <a:fillRect/>
        </a:stretch>
      </xdr:blipFill>
      <xdr:spPr>
        <a:xfrm>
          <a:off x="1238250" y="38100"/>
          <a:ext cx="552450" cy="4191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38100</xdr:rowOff>
    </xdr:from>
    <xdr:to>
      <xdr:col>1</xdr:col>
      <xdr:colOff>1028700</xdr:colOff>
      <xdr:row>0</xdr:row>
      <xdr:rowOff>552450</xdr:rowOff>
    </xdr:to>
    <xdr:pic>
      <xdr:nvPicPr>
        <xdr:cNvPr id="1" name="1 Imagen">
          <a:hlinkClick r:id="rId3"/>
        </xdr:cNvPr>
        <xdr:cNvPicPr preferRelativeResize="1">
          <a:picLocks noChangeAspect="1"/>
        </xdr:cNvPicPr>
      </xdr:nvPicPr>
      <xdr:blipFill>
        <a:blip r:embed="rId1"/>
        <a:stretch>
          <a:fillRect/>
        </a:stretch>
      </xdr:blipFill>
      <xdr:spPr>
        <a:xfrm>
          <a:off x="1533525" y="38100"/>
          <a:ext cx="552450" cy="5143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38100</xdr:rowOff>
    </xdr:from>
    <xdr:to>
      <xdr:col>1</xdr:col>
      <xdr:colOff>1028700</xdr:colOff>
      <xdr:row>0</xdr:row>
      <xdr:rowOff>552450</xdr:rowOff>
    </xdr:to>
    <xdr:pic>
      <xdr:nvPicPr>
        <xdr:cNvPr id="1" name="1 Imagen">
          <a:hlinkClick r:id="rId3"/>
        </xdr:cNvPr>
        <xdr:cNvPicPr preferRelativeResize="1">
          <a:picLocks noChangeAspect="1"/>
        </xdr:cNvPicPr>
      </xdr:nvPicPr>
      <xdr:blipFill>
        <a:blip r:embed="rId1"/>
        <a:stretch>
          <a:fillRect/>
        </a:stretch>
      </xdr:blipFill>
      <xdr:spPr>
        <a:xfrm>
          <a:off x="1238250" y="38100"/>
          <a:ext cx="552450"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600075</xdr:colOff>
      <xdr:row>0</xdr:row>
      <xdr:rowOff>19050</xdr:rowOff>
    </xdr:from>
    <xdr:to>
      <xdr:col>1</xdr:col>
      <xdr:colOff>1038225</xdr:colOff>
      <xdr:row>2</xdr:row>
      <xdr:rowOff>114300</xdr:rowOff>
    </xdr:to>
    <xdr:pic>
      <xdr:nvPicPr>
        <xdr:cNvPr id="1" name="2 Imagen">
          <a:hlinkClick r:id="rId3"/>
        </xdr:cNvPr>
        <xdr:cNvPicPr preferRelativeResize="1">
          <a:picLocks noChangeAspect="1"/>
        </xdr:cNvPicPr>
      </xdr:nvPicPr>
      <xdr:blipFill>
        <a:blip r:embed="rId1"/>
        <a:stretch>
          <a:fillRect/>
        </a:stretch>
      </xdr:blipFill>
      <xdr:spPr>
        <a:xfrm>
          <a:off x="828675" y="19050"/>
          <a:ext cx="438150" cy="4476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38100</xdr:rowOff>
    </xdr:from>
    <xdr:to>
      <xdr:col>1</xdr:col>
      <xdr:colOff>1028700</xdr:colOff>
      <xdr:row>0</xdr:row>
      <xdr:rowOff>552450</xdr:rowOff>
    </xdr:to>
    <xdr:pic>
      <xdr:nvPicPr>
        <xdr:cNvPr id="1" name="1 Imagen">
          <a:hlinkClick r:id="rId3"/>
        </xdr:cNvPr>
        <xdr:cNvPicPr preferRelativeResize="1">
          <a:picLocks noChangeAspect="1"/>
        </xdr:cNvPicPr>
      </xdr:nvPicPr>
      <xdr:blipFill>
        <a:blip r:embed="rId1"/>
        <a:stretch>
          <a:fillRect/>
        </a:stretch>
      </xdr:blipFill>
      <xdr:spPr>
        <a:xfrm>
          <a:off x="1238250" y="38100"/>
          <a:ext cx="552450" cy="5143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0</xdr:row>
      <xdr:rowOff>9525</xdr:rowOff>
    </xdr:from>
    <xdr:to>
      <xdr:col>1</xdr:col>
      <xdr:colOff>19050</xdr:colOff>
      <xdr:row>0</xdr:row>
      <xdr:rowOff>371475</xdr:rowOff>
    </xdr:to>
    <xdr:pic>
      <xdr:nvPicPr>
        <xdr:cNvPr id="1" name="6 Imagen">
          <a:hlinkClick r:id="rId3"/>
        </xdr:cNvPr>
        <xdr:cNvPicPr preferRelativeResize="1">
          <a:picLocks noChangeAspect="1"/>
        </xdr:cNvPicPr>
      </xdr:nvPicPr>
      <xdr:blipFill>
        <a:blip r:embed="rId1"/>
        <a:stretch>
          <a:fillRect/>
        </a:stretch>
      </xdr:blipFill>
      <xdr:spPr>
        <a:xfrm>
          <a:off x="247650" y="9525"/>
          <a:ext cx="552450" cy="36195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0</xdr:rowOff>
    </xdr:from>
    <xdr:to>
      <xdr:col>0</xdr:col>
      <xdr:colOff>657225</xdr:colOff>
      <xdr:row>0</xdr:row>
      <xdr:rowOff>361950</xdr:rowOff>
    </xdr:to>
    <xdr:pic>
      <xdr:nvPicPr>
        <xdr:cNvPr id="1" name="2 Imagen">
          <a:hlinkClick r:id="rId3"/>
        </xdr:cNvPr>
        <xdr:cNvPicPr preferRelativeResize="1">
          <a:picLocks noChangeAspect="1"/>
        </xdr:cNvPicPr>
      </xdr:nvPicPr>
      <xdr:blipFill>
        <a:blip r:embed="rId1"/>
        <a:stretch>
          <a:fillRect/>
        </a:stretch>
      </xdr:blipFill>
      <xdr:spPr>
        <a:xfrm>
          <a:off x="104775" y="0"/>
          <a:ext cx="552450" cy="36195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0</xdr:rowOff>
    </xdr:from>
    <xdr:to>
      <xdr:col>0</xdr:col>
      <xdr:colOff>657225</xdr:colOff>
      <xdr:row>0</xdr:row>
      <xdr:rowOff>361950</xdr:rowOff>
    </xdr:to>
    <xdr:pic>
      <xdr:nvPicPr>
        <xdr:cNvPr id="1" name="2 Imagen">
          <a:hlinkClick r:id="rId3"/>
        </xdr:cNvPr>
        <xdr:cNvPicPr preferRelativeResize="1">
          <a:picLocks noChangeAspect="1"/>
        </xdr:cNvPicPr>
      </xdr:nvPicPr>
      <xdr:blipFill>
        <a:blip r:embed="rId1"/>
        <a:stretch>
          <a:fillRect/>
        </a:stretch>
      </xdr:blipFill>
      <xdr:spPr>
        <a:xfrm>
          <a:off x="104775" y="0"/>
          <a:ext cx="552450"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1190625</xdr:colOff>
      <xdr:row>0</xdr:row>
      <xdr:rowOff>0</xdr:rowOff>
    </xdr:from>
    <xdr:to>
      <xdr:col>1</xdr:col>
      <xdr:colOff>1628775</xdr:colOff>
      <xdr:row>2</xdr:row>
      <xdr:rowOff>19050</xdr:rowOff>
    </xdr:to>
    <xdr:pic>
      <xdr:nvPicPr>
        <xdr:cNvPr id="1" name="1 Imagen">
          <a:hlinkClick r:id="rId3"/>
        </xdr:cNvPr>
        <xdr:cNvPicPr preferRelativeResize="1">
          <a:picLocks noChangeAspect="1"/>
        </xdr:cNvPicPr>
      </xdr:nvPicPr>
      <xdr:blipFill>
        <a:blip r:embed="rId1"/>
        <a:stretch>
          <a:fillRect/>
        </a:stretch>
      </xdr:blipFill>
      <xdr:spPr>
        <a:xfrm>
          <a:off x="1952625" y="0"/>
          <a:ext cx="438150"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1190625</xdr:colOff>
      <xdr:row>0</xdr:row>
      <xdr:rowOff>0</xdr:rowOff>
    </xdr:from>
    <xdr:to>
      <xdr:col>1</xdr:col>
      <xdr:colOff>1190625</xdr:colOff>
      <xdr:row>2</xdr:row>
      <xdr:rowOff>19050</xdr:rowOff>
    </xdr:to>
    <xdr:pic>
      <xdr:nvPicPr>
        <xdr:cNvPr id="1" name="1 Imagen">
          <a:hlinkClick r:id="rId3"/>
        </xdr:cNvPr>
        <xdr:cNvPicPr preferRelativeResize="1">
          <a:picLocks noChangeAspect="1"/>
        </xdr:cNvPicPr>
      </xdr:nvPicPr>
      <xdr:blipFill>
        <a:blip r:embed="rId1"/>
        <a:stretch>
          <a:fillRect/>
        </a:stretch>
      </xdr:blipFill>
      <xdr:spPr>
        <a:xfrm>
          <a:off x="1952625" y="0"/>
          <a:ext cx="0" cy="438150"/>
        </a:xfrm>
        <a:prstGeom prst="rect">
          <a:avLst/>
        </a:prstGeom>
        <a:noFill/>
        <a:ln w="9525" cmpd="sng">
          <a:noFill/>
        </a:ln>
      </xdr:spPr>
    </xdr:pic>
    <xdr:clientData/>
  </xdr:twoCellAnchor>
  <xdr:twoCellAnchor editAs="oneCell">
    <xdr:from>
      <xdr:col>1</xdr:col>
      <xdr:colOff>0</xdr:colOff>
      <xdr:row>0</xdr:row>
      <xdr:rowOff>0</xdr:rowOff>
    </xdr:from>
    <xdr:to>
      <xdr:col>1</xdr:col>
      <xdr:colOff>438150</xdr:colOff>
      <xdr:row>2</xdr:row>
      <xdr:rowOff>19050</xdr:rowOff>
    </xdr:to>
    <xdr:pic>
      <xdr:nvPicPr>
        <xdr:cNvPr id="2" name="2 Imagen">
          <a:hlinkClick r:id="rId5"/>
        </xdr:cNvPr>
        <xdr:cNvPicPr preferRelativeResize="1">
          <a:picLocks noChangeAspect="1"/>
        </xdr:cNvPicPr>
      </xdr:nvPicPr>
      <xdr:blipFill>
        <a:blip r:embed="rId1"/>
        <a:stretch>
          <a:fillRect/>
        </a:stretch>
      </xdr:blipFill>
      <xdr:spPr>
        <a:xfrm>
          <a:off x="762000" y="0"/>
          <a:ext cx="438150" cy="438150"/>
        </a:xfrm>
        <a:prstGeom prst="rect">
          <a:avLst/>
        </a:prstGeom>
        <a:noFill/>
        <a:ln w="9525" cmpd="sng">
          <a:noFill/>
        </a:ln>
      </xdr:spPr>
    </xdr:pic>
    <xdr:clientData/>
  </xdr:twoCellAnchor>
  <xdr:twoCellAnchor editAs="oneCell">
    <xdr:from>
      <xdr:col>0</xdr:col>
      <xdr:colOff>752475</xdr:colOff>
      <xdr:row>0</xdr:row>
      <xdr:rowOff>0</xdr:rowOff>
    </xdr:from>
    <xdr:to>
      <xdr:col>1</xdr:col>
      <xdr:colOff>428625</xdr:colOff>
      <xdr:row>2</xdr:row>
      <xdr:rowOff>19050</xdr:rowOff>
    </xdr:to>
    <xdr:pic>
      <xdr:nvPicPr>
        <xdr:cNvPr id="3" name="5 Imagen">
          <a:hlinkClick r:id="rId7"/>
        </xdr:cNvPr>
        <xdr:cNvPicPr preferRelativeResize="1">
          <a:picLocks noChangeAspect="1"/>
        </xdr:cNvPicPr>
      </xdr:nvPicPr>
      <xdr:blipFill>
        <a:blip r:embed="rId1"/>
        <a:stretch>
          <a:fillRect/>
        </a:stretch>
      </xdr:blipFill>
      <xdr:spPr>
        <a:xfrm>
          <a:off x="752475" y="0"/>
          <a:ext cx="438150" cy="4381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285750</xdr:colOff>
      <xdr:row>0</xdr:row>
      <xdr:rowOff>171450</xdr:rowOff>
    </xdr:from>
    <xdr:to>
      <xdr:col>0</xdr:col>
      <xdr:colOff>723900</xdr:colOff>
      <xdr:row>3</xdr:row>
      <xdr:rowOff>28575</xdr:rowOff>
    </xdr:to>
    <xdr:pic>
      <xdr:nvPicPr>
        <xdr:cNvPr id="1" name="2 Imagen">
          <a:hlinkClick r:id="rId3"/>
        </xdr:cNvPr>
        <xdr:cNvPicPr preferRelativeResize="1">
          <a:picLocks noChangeAspect="1"/>
        </xdr:cNvPicPr>
      </xdr:nvPicPr>
      <xdr:blipFill>
        <a:blip r:embed="rId1"/>
        <a:stretch>
          <a:fillRect/>
        </a:stretch>
      </xdr:blipFill>
      <xdr:spPr>
        <a:xfrm>
          <a:off x="285750" y="171450"/>
          <a:ext cx="438150" cy="428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133350</xdr:rowOff>
    </xdr:from>
    <xdr:to>
      <xdr:col>0</xdr:col>
      <xdr:colOff>695325</xdr:colOff>
      <xdr:row>3</xdr:row>
      <xdr:rowOff>47625</xdr:rowOff>
    </xdr:to>
    <xdr:pic>
      <xdr:nvPicPr>
        <xdr:cNvPr id="1" name="2 Imagen">
          <a:hlinkClick r:id="rId3"/>
        </xdr:cNvPr>
        <xdr:cNvPicPr preferRelativeResize="1">
          <a:picLocks noChangeAspect="1"/>
        </xdr:cNvPicPr>
      </xdr:nvPicPr>
      <xdr:blipFill>
        <a:blip r:embed="rId1"/>
        <a:stretch>
          <a:fillRect/>
        </a:stretch>
      </xdr:blipFill>
      <xdr:spPr>
        <a:xfrm>
          <a:off x="257175" y="133350"/>
          <a:ext cx="438150" cy="4381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438150</xdr:colOff>
      <xdr:row>2</xdr:row>
      <xdr:rowOff>9525</xdr:rowOff>
    </xdr:to>
    <xdr:pic>
      <xdr:nvPicPr>
        <xdr:cNvPr id="1" name="1 Imagen">
          <a:hlinkClick r:id="rId3"/>
        </xdr:cNvPr>
        <xdr:cNvPicPr preferRelativeResize="1">
          <a:picLocks noChangeAspect="1"/>
        </xdr:cNvPicPr>
      </xdr:nvPicPr>
      <xdr:blipFill>
        <a:blip r:embed="rId1"/>
        <a:stretch>
          <a:fillRect/>
        </a:stretch>
      </xdr:blipFill>
      <xdr:spPr>
        <a:xfrm>
          <a:off x="0" y="0"/>
          <a:ext cx="438150" cy="438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438150</xdr:colOff>
      <xdr:row>2</xdr:row>
      <xdr:rowOff>9525</xdr:rowOff>
    </xdr:to>
    <xdr:pic>
      <xdr:nvPicPr>
        <xdr:cNvPr id="1" name="1 Imagen">
          <a:hlinkClick r:id="rId3"/>
        </xdr:cNvPr>
        <xdr:cNvPicPr preferRelativeResize="1">
          <a:picLocks noChangeAspect="1"/>
        </xdr:cNvPicPr>
      </xdr:nvPicPr>
      <xdr:blipFill>
        <a:blip r:embed="rId1"/>
        <a:stretch>
          <a:fillRect/>
        </a:stretch>
      </xdr:blipFill>
      <xdr:spPr>
        <a:xfrm>
          <a:off x="0" y="0"/>
          <a:ext cx="438150" cy="4286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4</xdr:col>
      <xdr:colOff>438150</xdr:colOff>
      <xdr:row>2</xdr:row>
      <xdr:rowOff>95250</xdr:rowOff>
    </xdr:to>
    <xdr:pic>
      <xdr:nvPicPr>
        <xdr:cNvPr id="1" name="1 Imagen">
          <a:hlinkClick r:id="rId3"/>
        </xdr:cNvPr>
        <xdr:cNvPicPr preferRelativeResize="1">
          <a:picLocks noChangeAspect="1"/>
        </xdr:cNvPicPr>
      </xdr:nvPicPr>
      <xdr:blipFill>
        <a:blip r:embed="rId1"/>
        <a:stretch>
          <a:fillRect/>
        </a:stretch>
      </xdr:blipFill>
      <xdr:spPr>
        <a:xfrm>
          <a:off x="1524000" y="0"/>
          <a:ext cx="438150" cy="4381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esther.carrillo\Downloads\2018%20ICU%20Base%20de%20datos%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ÍNDICE"/>
      <sheetName val="Munis 2008"/>
      <sheetName val="Munis 2009"/>
      <sheetName val="Munis 2010"/>
      <sheetName val="Munis 2011"/>
      <sheetName val="Munis 2012"/>
      <sheetName val="Munis 2013"/>
      <sheetName val="Munis 2014"/>
      <sheetName val="Munis 2015"/>
      <sheetName val="Munis 2016"/>
      <sheetName val="Cds 2008"/>
      <sheetName val="Cds 2009"/>
      <sheetName val="Cds 2010"/>
      <sheetName val="Cds 2011"/>
      <sheetName val="Cds 2012"/>
      <sheetName val="Cds 2013"/>
      <sheetName val="Cds 2014"/>
      <sheetName val="Cds 2015"/>
      <sheetName val="Cds 2016"/>
      <sheetName val="Norm 2008"/>
      <sheetName val="Norm 2009"/>
      <sheetName val="Norm 2010"/>
      <sheetName val="Norm 2011"/>
      <sheetName val="Norm 2012"/>
      <sheetName val="Norm 2013"/>
      <sheetName val="Norm 2014"/>
      <sheetName val="Norm 2015"/>
      <sheetName val="Norm 2016"/>
      <sheetName val="MEAN_anios"/>
      <sheetName val="SD_anios"/>
      <sheetName val="CV_anios"/>
      <sheetName val="CORR_POND"/>
      <sheetName val="NXP 2008"/>
      <sheetName val="NXP 2009"/>
      <sheetName val="NXP 2010"/>
      <sheetName val="NXP 2011"/>
      <sheetName val="NXP 2012"/>
      <sheetName val="NXP 2013"/>
      <sheetName val="NXP 2014"/>
      <sheetName val="NXP 2015"/>
      <sheetName val="NXP 2016"/>
      <sheetName val="Puntajes"/>
      <sheetName val="Ranking"/>
      <sheetName val="Análisis"/>
      <sheetName val="Clasificación"/>
    </sheetNames>
    <sheetDataSet>
      <sheetData sheetId="10">
        <row r="4">
          <cell r="E4" t="str">
            <v>Ejecución de contratos</v>
          </cell>
          <cell r="F4" t="str">
            <v>Competencia en servicios notariales</v>
          </cell>
          <cell r="G4" t="str">
            <v>Robo de vehículos</v>
          </cell>
          <cell r="H4" t="str">
            <v>Tasa de homicidios</v>
          </cell>
          <cell r="I4" t="str">
            <v>Percepción de seguridad</v>
          </cell>
          <cell r="J4" t="str">
            <v>Secuestros</v>
          </cell>
          <cell r="K4" t="str">
            <v>Incidencia delictiva</v>
          </cell>
          <cell r="L4" t="str">
            <v>Disposición adecuada de residuos</v>
          </cell>
          <cell r="M4" t="str">
            <v>Aprovechamiento o quema de biogás en rellenos sanitarios</v>
          </cell>
          <cell r="N4" t="str">
            <v>Regalo o venta de residuos reciclables</v>
          </cell>
          <cell r="O4" t="str">
            <v>Separación básica de residuos</v>
          </cell>
          <cell r="P4" t="str">
            <v>Disponibilidad de acuíferos</v>
          </cell>
          <cell r="Q4" t="str">
            <v>Consumo de agua</v>
          </cell>
          <cell r="R4" t="str">
            <v>Calidad del agua superficial</v>
          </cell>
          <cell r="S4" t="str">
            <v>Capacidad de tratamiento de agua en operación</v>
          </cell>
          <cell r="T4" t="str">
            <v>Emergencias ambientales</v>
          </cell>
          <cell r="U4" t="str">
            <v>Resiliencia a desastres naturales</v>
          </cell>
          <cell r="V4" t="str">
            <v>Desastres naturales</v>
          </cell>
          <cell r="W4" t="str">
            <v>Intensidad energética en la economía</v>
          </cell>
          <cell r="X4" t="str">
            <v>Viviendas que aprovechan energía solar</v>
          </cell>
          <cell r="Y4" t="str">
            <v>Empresas certificadas como "limpia"</v>
          </cell>
          <cell r="Z4" t="str">
            <v>Índice de gestión de calidad del aire</v>
          </cell>
          <cell r="AA4" t="str">
            <v>Mortalidad infantil por enfermedades respiratorias</v>
          </cell>
          <cell r="CJ4" t="str">
            <v>Crédito a las empresas</v>
          </cell>
          <cell r="CK4" t="str">
            <v>Tamaño del mercado hipotecario</v>
          </cell>
          <cell r="CL4" t="str">
            <v>Sectores que han presentado alto crecimiento</v>
          </cell>
          <cell r="CM4" t="str">
            <v>Crecimiento del PIB estatal</v>
          </cell>
          <cell r="CN4" t="str">
            <v>Crecimiento del salario</v>
          </cell>
          <cell r="CO4" t="str">
            <v>Diversificación económica</v>
          </cell>
          <cell r="CP4" t="str">
            <v>Deuda municipal</v>
          </cell>
          <cell r="CQ4" t="str">
            <v>Desempleo</v>
          </cell>
          <cell r="CR4" t="str">
            <v>Personas con ingresos mayores al promedio de la Ciudad</v>
          </cell>
          <cell r="CS4" t="str">
            <v>Participación laboral</v>
          </cell>
          <cell r="DH4" t="str">
            <v>Inversión extranjera directa neta</v>
          </cell>
          <cell r="DI4" t="str">
            <v>Flujo de pasajeros del o hacia el extranjero</v>
          </cell>
          <cell r="DJ4" t="str">
            <v>Oferta hotelera de 4 y 5 estrellas</v>
          </cell>
          <cell r="DK4" t="str">
            <v>Ocupación hotelera</v>
          </cell>
          <cell r="DL4" t="str">
            <v>Sitios UNESCO</v>
          </cell>
          <cell r="DM4" t="str">
            <v>Ciudad fronteriza o portuaria</v>
          </cell>
        </row>
        <row r="5">
          <cell r="E5" t="str">
            <v>Días</v>
          </cell>
          <cell r="F5" t="str">
            <v>Notarios por cada 100 mil de PEA</v>
          </cell>
          <cell r="G5" t="str">
            <v>Por cada mil vehículos registrados</v>
          </cell>
          <cell r="H5" t="str">
            <v>Homicidios por cada 100 mil habitantes</v>
          </cell>
          <cell r="I5" t="str">
            <v>Porcentaje de encuestados que reportan sentirse seguros</v>
          </cell>
          <cell r="J5" t="str">
            <v>Secuestros por cada 100 mil habitantes</v>
          </cell>
          <cell r="K5" t="str">
            <v>Delitos del fuero común por cada mil habitantes</v>
          </cell>
          <cell r="L5" t="str">
            <v>Porcentaje de viviendas que contestaron la pregunta</v>
          </cell>
          <cell r="M5" t="str">
            <v>Sí=1, No=0</v>
          </cell>
          <cell r="N5" t="str">
            <v>Porcentaje de las viviendas que contestaron la pregunta</v>
          </cell>
          <cell r="O5" t="str">
            <v>Porcentaje de las viviendas que contestaron la pregunta</v>
          </cell>
          <cell r="P5" t="str">
            <v>Índice de disponibilidad (1 es lo más escaso y 4 lo más abundante)</v>
          </cell>
          <cell r="Q5" t="str">
            <v>Metros cúbicos per cápita</v>
          </cell>
          <cell r="R5" t="str">
            <v>Índice (valor de 1 a 5 donde entre más alto mejor calidad)</v>
          </cell>
          <cell r="S5" t="str">
            <v>l/s por cada mil hab</v>
          </cell>
          <cell r="T5" t="str">
            <v>Número de emergencias reportadas</v>
          </cell>
          <cell r="U5" t="str">
            <v>Índice de resiliencia</v>
          </cell>
          <cell r="V5" t="str">
            <v>Número de declaratorias de desastre en los últimos tres años</v>
          </cell>
          <cell r="W5" t="str">
            <v>KWh al año por cada millón de actividad económica</v>
          </cell>
          <cell r="X5" t="str">
            <v>Porcentaje de viviendas que cuentan con electricidad o boiler</v>
          </cell>
          <cell r="Y5" t="str">
            <v>Por cada mil empresas</v>
          </cell>
          <cell r="Z5" t="str">
            <v>Índice (0-100, más es mejor)</v>
          </cell>
          <cell r="AA5" t="str">
            <v>Defunciones por cada 100 mil menores de 4 años</v>
          </cell>
          <cell r="CJ5" t="str">
            <v>Pesos por cada mil pesos del PIB</v>
          </cell>
          <cell r="CK5" t="str">
            <v>Créditos por cada mil habitantes</v>
          </cell>
          <cell r="CL5" t="str">
            <v>Porcentaje del PIB en sectores que crecen a una tasa de crecimiento superior al promedio nacional (1993-2014)</v>
          </cell>
          <cell r="CM5" t="str">
            <v>Tasa de crecimiento promedio anual estatal (2006-2014)</v>
          </cell>
          <cell r="CN5" t="str">
            <v>Tasa de crecimiento promedio anual (2008-2016)</v>
          </cell>
          <cell r="CO5" t="str">
            <v>Número de sectores económicos presentes</v>
          </cell>
          <cell r="CP5" t="str">
            <v>Porcentaje de los ingresos</v>
          </cell>
          <cell r="CQ5" t="str">
            <v>Porcentaje de la PEA</v>
          </cell>
          <cell r="CR5" t="str">
            <v>Porcentaje de la población ocupada</v>
          </cell>
          <cell r="CS5" t="str">
            <v>Población ocupada como porcentaje de la población total</v>
          </cell>
          <cell r="DH5" t="str">
            <v>Dólares per cápita (promedio 3 años)</v>
          </cell>
          <cell r="DI5" t="str">
            <v>Porcentaje de pasajeros que vuelan o vienen del extranjero</v>
          </cell>
          <cell r="DJ5" t="str">
            <v>Porcentaje de la oferta total de cuartos</v>
          </cell>
          <cell r="DK5" t="str">
            <v>Porcentaje de la oferta total</v>
          </cell>
          <cell r="DL5" t="str">
            <v>Número de sitios UNESCO a 50 km de la ciudad</v>
          </cell>
          <cell r="DM5" t="str">
            <v>Variable categórica (0=ninguna, 1=puerto, 2=frontera)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coneval.org.mx/coordinacion/entidades/DistritoFederal/Paginas/Pobreza_2018.aspx" TargetMode="External" /><Relationship Id="rId2" Type="http://schemas.openxmlformats.org/officeDocument/2006/relationships/drawing" Target="../drawings/drawing1.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6.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3.xml.rels><?xml version="1.0" encoding="utf-8" standalone="yes"?><Relationships xmlns="http://schemas.openxmlformats.org/package/2006/relationships"><Relationship Id="rId1" Type="http://schemas.openxmlformats.org/officeDocument/2006/relationships/hyperlink" Target="https://mexicocomovamos.mx/?s=mcv_ni&amp;i=DE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7030A0"/>
  </sheetPr>
  <dimension ref="B2:K100"/>
  <sheetViews>
    <sheetView tabSelected="1" zoomScalePageLayoutView="0" workbookViewId="0" topLeftCell="A17">
      <selection activeCell="A1" sqref="A1"/>
    </sheetView>
  </sheetViews>
  <sheetFormatPr defaultColWidth="11.421875" defaultRowHeight="15" outlineLevelRow="1"/>
  <cols>
    <col min="2" max="2" width="11.421875" style="42" customWidth="1"/>
    <col min="3" max="3" width="7.00390625" style="37" customWidth="1"/>
    <col min="4" max="9" width="11.421875" style="37" customWidth="1"/>
  </cols>
  <sheetData>
    <row r="2" spans="2:8" ht="16.5">
      <c r="B2" s="617" t="s">
        <v>175</v>
      </c>
      <c r="C2" s="617"/>
      <c r="D2" s="617"/>
      <c r="E2" s="617"/>
      <c r="F2" s="617"/>
      <c r="G2" s="617"/>
      <c r="H2" s="617"/>
    </row>
    <row r="4" ht="16.5">
      <c r="B4" s="42" t="s">
        <v>176</v>
      </c>
    </row>
    <row r="5" spans="3:9" ht="15">
      <c r="C5" s="616" t="s">
        <v>181</v>
      </c>
      <c r="D5" s="616"/>
      <c r="E5" s="616"/>
      <c r="F5" s="616"/>
      <c r="G5" s="616"/>
      <c r="H5" s="616"/>
      <c r="I5" s="616"/>
    </row>
    <row r="6" spans="2:3" ht="16.5">
      <c r="B6" s="43" t="s">
        <v>177</v>
      </c>
      <c r="C6" s="37" t="s">
        <v>234</v>
      </c>
    </row>
    <row r="7" spans="2:3" ht="16.5">
      <c r="B7" s="43" t="s">
        <v>178</v>
      </c>
      <c r="C7" s="37" t="s">
        <v>179</v>
      </c>
    </row>
    <row r="8" spans="2:3" ht="16.5">
      <c r="B8" s="43" t="s">
        <v>180</v>
      </c>
      <c r="C8" s="37" t="s">
        <v>184</v>
      </c>
    </row>
    <row r="9" spans="2:3" ht="16.5">
      <c r="B9" s="43" t="s">
        <v>191</v>
      </c>
      <c r="C9" s="37" t="s">
        <v>192</v>
      </c>
    </row>
    <row r="11" spans="3:9" ht="15">
      <c r="C11" s="616" t="s">
        <v>642</v>
      </c>
      <c r="D11" s="616"/>
      <c r="E11" s="616"/>
      <c r="F11" s="616"/>
      <c r="G11" s="616"/>
      <c r="H11" s="616"/>
      <c r="I11" s="616"/>
    </row>
    <row r="12" spans="2:3" ht="16.5">
      <c r="B12" s="43" t="s">
        <v>235</v>
      </c>
      <c r="C12" s="37" t="s">
        <v>275</v>
      </c>
    </row>
    <row r="13" spans="2:3" ht="16.5">
      <c r="B13" s="43" t="s">
        <v>277</v>
      </c>
      <c r="C13" s="37" t="s">
        <v>276</v>
      </c>
    </row>
    <row r="14" spans="2:3" ht="16.5">
      <c r="B14" s="43" t="s">
        <v>283</v>
      </c>
      <c r="C14" s="37" t="s">
        <v>284</v>
      </c>
    </row>
    <row r="15" spans="3:4" ht="16.5">
      <c r="C15" s="43" t="s">
        <v>285</v>
      </c>
      <c r="D15" s="37" t="s">
        <v>286</v>
      </c>
    </row>
    <row r="17" spans="3:9" ht="16.5">
      <c r="C17" s="616" t="s">
        <v>643</v>
      </c>
      <c r="D17" s="618"/>
      <c r="E17" s="618"/>
      <c r="F17" s="618"/>
      <c r="G17" s="618"/>
      <c r="H17" s="618"/>
      <c r="I17" s="618"/>
    </row>
    <row r="18" spans="2:3" ht="16.5">
      <c r="B18" s="43" t="s">
        <v>287</v>
      </c>
      <c r="C18" s="37" t="s">
        <v>294</v>
      </c>
    </row>
    <row r="19" ht="16.5" hidden="1" outlineLevel="1">
      <c r="C19" s="95" t="s">
        <v>309</v>
      </c>
    </row>
    <row r="20" ht="16.5" hidden="1" outlineLevel="1">
      <c r="C20" s="95" t="s">
        <v>310</v>
      </c>
    </row>
    <row r="21" ht="16.5" hidden="1" outlineLevel="1">
      <c r="C21" s="95" t="s">
        <v>311</v>
      </c>
    </row>
    <row r="22" ht="16.5" hidden="1" outlineLevel="1">
      <c r="C22" s="95" t="s">
        <v>312</v>
      </c>
    </row>
    <row r="23" spans="2:3" ht="16.5" collapsed="1">
      <c r="B23" s="43" t="s">
        <v>548</v>
      </c>
      <c r="C23" s="37" t="s">
        <v>295</v>
      </c>
    </row>
    <row r="24" ht="16.5" hidden="1" outlineLevel="1">
      <c r="C24" s="149" t="s">
        <v>320</v>
      </c>
    </row>
    <row r="25" ht="16.5" hidden="1" outlineLevel="1">
      <c r="C25" s="149" t="s">
        <v>326</v>
      </c>
    </row>
    <row r="26" ht="16.5" hidden="1" outlineLevel="1">
      <c r="C26" s="149" t="s">
        <v>327</v>
      </c>
    </row>
    <row r="27" ht="16.5" hidden="1" outlineLevel="1">
      <c r="C27" s="149" t="s">
        <v>328</v>
      </c>
    </row>
    <row r="28" spans="2:3" ht="16.5" collapsed="1">
      <c r="B28" s="43" t="s">
        <v>549</v>
      </c>
      <c r="C28" s="37" t="s">
        <v>296</v>
      </c>
    </row>
    <row r="29" spans="3:4" ht="16.5" hidden="1" outlineLevel="1">
      <c r="C29" s="149" t="s">
        <v>330</v>
      </c>
      <c r="D29" s="150"/>
    </row>
    <row r="30" spans="3:4" ht="16.5" hidden="1" outlineLevel="1">
      <c r="C30" s="149" t="s">
        <v>332</v>
      </c>
      <c r="D30" s="150"/>
    </row>
    <row r="31" spans="3:4" ht="16.5" hidden="1" outlineLevel="1">
      <c r="C31" s="149" t="s">
        <v>333</v>
      </c>
      <c r="D31" s="150"/>
    </row>
    <row r="32" spans="3:4" ht="16.5" hidden="1" outlineLevel="1">
      <c r="C32" s="149" t="s">
        <v>334</v>
      </c>
      <c r="D32" s="150"/>
    </row>
    <row r="33" spans="3:4" ht="16.5" hidden="1" outlineLevel="1">
      <c r="C33" s="149" t="s">
        <v>335</v>
      </c>
      <c r="D33" s="150"/>
    </row>
    <row r="34" spans="3:4" ht="16.5" hidden="1" outlineLevel="1">
      <c r="C34" s="149" t="s">
        <v>336</v>
      </c>
      <c r="D34" s="150"/>
    </row>
    <row r="35" spans="3:4" ht="16.5" hidden="1" outlineLevel="1">
      <c r="C35" s="149" t="s">
        <v>338</v>
      </c>
      <c r="D35" s="150"/>
    </row>
    <row r="36" spans="3:4" ht="16.5" hidden="1" outlineLevel="1">
      <c r="C36" s="149" t="s">
        <v>340</v>
      </c>
      <c r="D36" s="150"/>
    </row>
    <row r="37" spans="3:4" ht="16.5" hidden="1" outlineLevel="1">
      <c r="C37" s="149" t="s">
        <v>341</v>
      </c>
      <c r="D37" s="150"/>
    </row>
    <row r="38" spans="3:4" ht="16.5" hidden="1" outlineLevel="1">
      <c r="C38" s="149" t="s">
        <v>343</v>
      </c>
      <c r="D38" s="150"/>
    </row>
    <row r="39" spans="3:4" ht="16.5" hidden="1" outlineLevel="1">
      <c r="C39" s="149" t="s">
        <v>344</v>
      </c>
      <c r="D39" s="150"/>
    </row>
    <row r="40" spans="3:4" ht="16.5" hidden="1" outlineLevel="1">
      <c r="C40" s="149" t="s">
        <v>347</v>
      </c>
      <c r="D40" s="150"/>
    </row>
    <row r="41" spans="3:4" ht="16.5" hidden="1" outlineLevel="1">
      <c r="C41" s="149" t="s">
        <v>348</v>
      </c>
      <c r="D41" s="150"/>
    </row>
    <row r="42" spans="2:4" ht="16.5" collapsed="1">
      <c r="B42" s="43" t="s">
        <v>550</v>
      </c>
      <c r="C42" s="150" t="s">
        <v>297</v>
      </c>
      <c r="D42" s="150"/>
    </row>
    <row r="43" ht="16.5" hidden="1" outlineLevel="1">
      <c r="C43" s="149" t="s">
        <v>354</v>
      </c>
    </row>
    <row r="44" ht="16.5" hidden="1" outlineLevel="1">
      <c r="C44" s="149" t="s">
        <v>355</v>
      </c>
    </row>
    <row r="45" ht="16.5" hidden="1" outlineLevel="1">
      <c r="C45" s="149" t="s">
        <v>357</v>
      </c>
    </row>
    <row r="46" ht="16.5" hidden="1" outlineLevel="1">
      <c r="C46" s="149" t="s">
        <v>360</v>
      </c>
    </row>
    <row r="47" ht="16.5" hidden="1" outlineLevel="1">
      <c r="C47" s="149" t="s">
        <v>362</v>
      </c>
    </row>
    <row r="48" ht="16.5" hidden="1" outlineLevel="1">
      <c r="C48" s="149" t="s">
        <v>363</v>
      </c>
    </row>
    <row r="49" spans="2:3" ht="16.5" collapsed="1">
      <c r="B49" s="43" t="s">
        <v>551</v>
      </c>
      <c r="C49" s="37" t="s">
        <v>298</v>
      </c>
    </row>
    <row r="50" ht="16.5" hidden="1" outlineLevel="1">
      <c r="C50" s="151" t="s">
        <v>366</v>
      </c>
    </row>
    <row r="51" ht="16.5" hidden="1" outlineLevel="1">
      <c r="C51" s="151" t="s">
        <v>367</v>
      </c>
    </row>
    <row r="52" ht="16.5" hidden="1" outlineLevel="1">
      <c r="C52" s="151" t="s">
        <v>368</v>
      </c>
    </row>
    <row r="53" ht="16.5" hidden="1" outlineLevel="1">
      <c r="C53" s="151" t="s">
        <v>369</v>
      </c>
    </row>
    <row r="54" ht="16.5" hidden="1" outlineLevel="1">
      <c r="C54" s="151" t="s">
        <v>370</v>
      </c>
    </row>
    <row r="55" ht="16.5" hidden="1" outlineLevel="1">
      <c r="C55" s="151" t="s">
        <v>371</v>
      </c>
    </row>
    <row r="56" ht="16.5" hidden="1" outlineLevel="1">
      <c r="C56" s="151" t="s">
        <v>372</v>
      </c>
    </row>
    <row r="57" ht="16.5" hidden="1" outlineLevel="1">
      <c r="C57" s="151" t="s">
        <v>373</v>
      </c>
    </row>
    <row r="58" ht="16.5" hidden="1" outlineLevel="1">
      <c r="C58" s="151" t="s">
        <v>374</v>
      </c>
    </row>
    <row r="59" ht="16.5" hidden="1" outlineLevel="1">
      <c r="C59" s="151" t="s">
        <v>375</v>
      </c>
    </row>
    <row r="60" spans="2:3" ht="16.5" collapsed="1">
      <c r="B60" s="43" t="s">
        <v>552</v>
      </c>
      <c r="C60" s="37" t="s">
        <v>299</v>
      </c>
    </row>
    <row r="61" ht="16.5" hidden="1" outlineLevel="1">
      <c r="C61" s="148" t="s">
        <v>376</v>
      </c>
    </row>
    <row r="62" ht="16.5" hidden="1" outlineLevel="1">
      <c r="C62" s="148" t="s">
        <v>377</v>
      </c>
    </row>
    <row r="63" ht="16.5" hidden="1" outlineLevel="1">
      <c r="C63" s="148" t="s">
        <v>378</v>
      </c>
    </row>
    <row r="64" ht="16.5" hidden="1" outlineLevel="1">
      <c r="C64" s="148" t="s">
        <v>379</v>
      </c>
    </row>
    <row r="65" ht="16.5" hidden="1" outlineLevel="1">
      <c r="C65" s="148" t="s">
        <v>380</v>
      </c>
    </row>
    <row r="66" ht="16.5" hidden="1" outlineLevel="1">
      <c r="C66" s="148" t="s">
        <v>381</v>
      </c>
    </row>
    <row r="67" ht="16.5" hidden="1" outlineLevel="1">
      <c r="C67" s="148" t="s">
        <v>382</v>
      </c>
    </row>
    <row r="68" ht="16.5" hidden="1" outlineLevel="1">
      <c r="C68" s="148" t="s">
        <v>383</v>
      </c>
    </row>
    <row r="69" ht="16.5" hidden="1" outlineLevel="1">
      <c r="C69" s="148" t="s">
        <v>384</v>
      </c>
    </row>
    <row r="70" ht="16.5" hidden="1" outlineLevel="1">
      <c r="C70" s="148" t="s">
        <v>385</v>
      </c>
    </row>
    <row r="71" ht="16.5" hidden="1" outlineLevel="1">
      <c r="C71" s="148" t="s">
        <v>386</v>
      </c>
    </row>
    <row r="72" ht="16.5" hidden="1" outlineLevel="1">
      <c r="C72" s="148" t="s">
        <v>387</v>
      </c>
    </row>
    <row r="73" ht="16.5" hidden="1" outlineLevel="1">
      <c r="C73" s="148" t="s">
        <v>388</v>
      </c>
    </row>
    <row r="74" ht="16.5" hidden="1" outlineLevel="1">
      <c r="C74" s="148" t="s">
        <v>389</v>
      </c>
    </row>
    <row r="75" spans="2:3" ht="16.5" collapsed="1">
      <c r="B75" s="43" t="s">
        <v>553</v>
      </c>
      <c r="C75" s="37" t="s">
        <v>300</v>
      </c>
    </row>
    <row r="76" ht="16.5" hidden="1" outlineLevel="1">
      <c r="C76" s="148" t="s">
        <v>390</v>
      </c>
    </row>
    <row r="77" ht="16.5" hidden="1" outlineLevel="1">
      <c r="C77" s="148" t="s">
        <v>391</v>
      </c>
    </row>
    <row r="78" ht="16.5" hidden="1" outlineLevel="1">
      <c r="C78" s="148" t="s">
        <v>392</v>
      </c>
    </row>
    <row r="79" ht="16.5" hidden="1" outlineLevel="1">
      <c r="C79" s="148" t="s">
        <v>393</v>
      </c>
    </row>
    <row r="80" ht="16.5" hidden="1" outlineLevel="1">
      <c r="C80" s="148" t="s">
        <v>394</v>
      </c>
    </row>
    <row r="81" ht="16.5" hidden="1" outlineLevel="1">
      <c r="C81" s="148" t="s">
        <v>395</v>
      </c>
    </row>
    <row r="82" spans="2:3" ht="16.5" collapsed="1">
      <c r="B82" s="43" t="s">
        <v>554</v>
      </c>
      <c r="C82" s="37" t="s">
        <v>301</v>
      </c>
    </row>
    <row r="83" ht="16.5" hidden="1" outlineLevel="1">
      <c r="C83" s="148" t="s">
        <v>396</v>
      </c>
    </row>
    <row r="84" ht="16.5" hidden="1" outlineLevel="1">
      <c r="C84" s="148" t="s">
        <v>397</v>
      </c>
    </row>
    <row r="85" ht="16.5" hidden="1" outlineLevel="1">
      <c r="C85" s="148" t="s">
        <v>398</v>
      </c>
    </row>
    <row r="86" ht="16.5" hidden="1" outlineLevel="1">
      <c r="C86" s="148" t="s">
        <v>399</v>
      </c>
    </row>
    <row r="87" ht="16.5" hidden="1" outlineLevel="1">
      <c r="C87" s="148" t="s">
        <v>400</v>
      </c>
    </row>
    <row r="88" ht="16.5" hidden="1" outlineLevel="1">
      <c r="C88" s="148" t="s">
        <v>401</v>
      </c>
    </row>
    <row r="89" ht="16.5" hidden="1" outlineLevel="1">
      <c r="C89" s="148" t="s">
        <v>402</v>
      </c>
    </row>
    <row r="90" ht="16.5" collapsed="1"/>
    <row r="91" spans="3:9" ht="15">
      <c r="C91" s="616" t="s">
        <v>644</v>
      </c>
      <c r="D91" s="616"/>
      <c r="E91" s="616"/>
      <c r="F91" s="616"/>
      <c r="G91" s="616"/>
      <c r="H91" s="616"/>
      <c r="I91" s="616"/>
    </row>
    <row r="92" spans="2:3" ht="16.5">
      <c r="B92" s="43" t="s">
        <v>601</v>
      </c>
      <c r="C92" s="205" t="s">
        <v>603</v>
      </c>
    </row>
    <row r="93" spans="2:3" ht="16.5">
      <c r="B93" s="43" t="s">
        <v>602</v>
      </c>
      <c r="C93" s="37" t="s">
        <v>604</v>
      </c>
    </row>
    <row r="94" spans="2:3" ht="16.5">
      <c r="B94" s="43" t="s">
        <v>606</v>
      </c>
      <c r="C94" s="205" t="s">
        <v>609</v>
      </c>
    </row>
    <row r="95" spans="2:3" ht="16.5">
      <c r="B95" s="43" t="s">
        <v>607</v>
      </c>
      <c r="C95" s="37" t="s">
        <v>610</v>
      </c>
    </row>
    <row r="96" spans="2:3" ht="16.5">
      <c r="B96" s="43" t="s">
        <v>611</v>
      </c>
      <c r="C96" s="205" t="s">
        <v>612</v>
      </c>
    </row>
    <row r="97" spans="2:3" ht="16.5">
      <c r="B97" s="43"/>
      <c r="C97" s="205"/>
    </row>
    <row r="98" spans="2:11" ht="15">
      <c r="B98" s="43"/>
      <c r="C98" s="616" t="s">
        <v>645</v>
      </c>
      <c r="D98" s="616"/>
      <c r="E98" s="616"/>
      <c r="F98" s="616"/>
      <c r="G98" s="616"/>
      <c r="H98" s="616"/>
      <c r="I98" s="616"/>
      <c r="J98" s="616"/>
      <c r="K98" s="616"/>
    </row>
    <row r="99" spans="2:3" ht="16.5">
      <c r="B99" s="43" t="s">
        <v>614</v>
      </c>
      <c r="C99" s="37" t="s">
        <v>676</v>
      </c>
    </row>
    <row r="100" spans="2:3" ht="16.5">
      <c r="B100" s="43" t="s">
        <v>675</v>
      </c>
      <c r="C100" s="37" t="s">
        <v>677</v>
      </c>
    </row>
  </sheetData>
  <sheetProtection/>
  <mergeCells count="6">
    <mergeCell ref="C98:K98"/>
    <mergeCell ref="B2:H2"/>
    <mergeCell ref="C5:I5"/>
    <mergeCell ref="C11:I11"/>
    <mergeCell ref="C17:I17"/>
    <mergeCell ref="C91:I91"/>
  </mergeCells>
  <hyperlinks>
    <hyperlink ref="B6" location="'1A'!A1" display="1A"/>
    <hyperlink ref="B7" location="'1B'!A1" display="1B"/>
    <hyperlink ref="B8" location="'1C'!A1" display="1C"/>
    <hyperlink ref="B9" location="'1D'!A1" display="1D"/>
    <hyperlink ref="B12" location="'2A'!A1" display="2A"/>
    <hyperlink ref="B13" location="'2B'!A1" display="2B"/>
    <hyperlink ref="B14" location="'2C'!A1" display="2C"/>
    <hyperlink ref="C15" location="'2.1 C'!A1" display="2.1C"/>
    <hyperlink ref="B18" location="'3A'!A1" display="3A"/>
    <hyperlink ref="B23" location="'3B'!A1" display="3B"/>
    <hyperlink ref="B28" location="'3C'!A1" display="3C"/>
    <hyperlink ref="B42" location="'3D'!A1" display="3D"/>
    <hyperlink ref="B49" location="'3E'!A1" display="3E"/>
    <hyperlink ref="B60" location="'3F'!A1" display="3F"/>
    <hyperlink ref="B75" location="'3G'!A1" display="3G"/>
    <hyperlink ref="B82" location="'3H'!A1" display="3H"/>
    <hyperlink ref="B92" location="'4A'!A1" display="4A"/>
    <hyperlink ref="B93" location="'4B'!A1" display="4B"/>
    <hyperlink ref="B94" location="'4C'!A1" display="4C"/>
    <hyperlink ref="B95" location="'4D'!A1" display="4D"/>
    <hyperlink ref="B96" location="'4E'!A1" display="4E"/>
    <hyperlink ref="B99" location="'4F'!A1" display="4F"/>
    <hyperlink ref="B100" location="'4G'!A1" display="4G"/>
  </hyperlink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B1:AI17"/>
  <sheetViews>
    <sheetView zoomScalePageLayoutView="0" workbookViewId="0" topLeftCell="A6">
      <selection activeCell="W11" sqref="W11"/>
    </sheetView>
  </sheetViews>
  <sheetFormatPr defaultColWidth="11.421875" defaultRowHeight="15"/>
  <cols>
    <col min="1" max="2" width="11.421875" style="95" customWidth="1"/>
    <col min="3" max="3" width="23.28125" style="95" hidden="1" customWidth="1"/>
    <col min="4" max="4" width="17.00390625" style="95" hidden="1" customWidth="1"/>
    <col min="5" max="5" width="21.00390625" style="95" customWidth="1"/>
    <col min="6" max="6" width="17.00390625" style="95" customWidth="1"/>
    <col min="7" max="8" width="17.00390625" style="95" hidden="1" customWidth="1"/>
    <col min="9" max="12" width="17.00390625" style="95" customWidth="1"/>
    <col min="13" max="21" width="17.00390625" style="95" hidden="1" customWidth="1"/>
    <col min="22" max="23" width="11.421875" style="95" customWidth="1"/>
    <col min="24" max="24" width="13.421875" style="95" hidden="1" customWidth="1"/>
    <col min="25" max="28" width="12.421875" style="95" hidden="1" customWidth="1"/>
    <col min="29" max="29" width="11.7109375" style="95" hidden="1" customWidth="1"/>
    <col min="30" max="30" width="12.421875" style="95" hidden="1" customWidth="1"/>
    <col min="31" max="31" width="15.8515625" style="95" hidden="1" customWidth="1"/>
    <col min="32" max="32" width="17.7109375" style="95" hidden="1" customWidth="1"/>
    <col min="33" max="33" width="0" style="95" hidden="1" customWidth="1"/>
    <col min="34" max="34" width="15.8515625" style="95" hidden="1" customWidth="1"/>
    <col min="35" max="16384" width="11.421875" style="95" customWidth="1"/>
  </cols>
  <sheetData>
    <row r="1" spans="4:12" ht="13.5">
      <c r="D1" s="118"/>
      <c r="E1" s="127"/>
      <c r="F1" s="127"/>
      <c r="G1" s="127"/>
      <c r="H1" s="127"/>
      <c r="I1" s="127"/>
      <c r="J1" s="127"/>
      <c r="K1" s="127"/>
      <c r="L1" s="326"/>
    </row>
    <row r="2" spans="4:12" ht="13.5">
      <c r="D2" s="269" t="s">
        <v>182</v>
      </c>
      <c r="E2" s="127"/>
      <c r="F2" s="327" t="s">
        <v>182</v>
      </c>
      <c r="G2" s="127"/>
      <c r="H2" s="127"/>
      <c r="I2" s="127"/>
      <c r="J2" s="127"/>
      <c r="K2" s="127"/>
      <c r="L2" s="326"/>
    </row>
    <row r="3" ht="13.5"/>
    <row r="4" spans="2:21" ht="40.5">
      <c r="B4" s="655" t="s">
        <v>664</v>
      </c>
      <c r="C4" s="658" t="s">
        <v>288</v>
      </c>
      <c r="D4" s="658" t="s">
        <v>289</v>
      </c>
      <c r="E4" s="655" t="s">
        <v>290</v>
      </c>
      <c r="F4" s="328" t="s">
        <v>555</v>
      </c>
      <c r="G4" s="329" t="str">
        <f>'[1]Cds 2008'!E4</f>
        <v>Ejecución de contratos</v>
      </c>
      <c r="H4" s="329" t="str">
        <f>'[1]Cds 2008'!F4</f>
        <v>Competencia en servicios notariales</v>
      </c>
      <c r="I4" s="329" t="str">
        <f>'[1]Cds 2008'!G4</f>
        <v>Robo de vehículos</v>
      </c>
      <c r="J4" s="329" t="str">
        <f>'[1]Cds 2008'!H4</f>
        <v>Tasa de homicidios</v>
      </c>
      <c r="K4" s="329" t="str">
        <f>'[1]Cds 2008'!I4</f>
        <v>Percepción de seguridad</v>
      </c>
      <c r="L4" s="329" t="str">
        <f>'[1]Cds 2008'!J4</f>
        <v>Secuestros</v>
      </c>
      <c r="M4" s="329" t="str">
        <f>'[1]Cds 2008'!K4</f>
        <v>Incidencia delictiva</v>
      </c>
      <c r="T4" s="330" t="s">
        <v>291</v>
      </c>
      <c r="U4" s="330" t="s">
        <v>291</v>
      </c>
    </row>
    <row r="5" spans="2:21" ht="54">
      <c r="B5" s="655"/>
      <c r="C5" s="658"/>
      <c r="D5" s="658"/>
      <c r="E5" s="655"/>
      <c r="F5" s="328" t="s">
        <v>292</v>
      </c>
      <c r="G5" s="329" t="str">
        <f>'[1]Cds 2008'!E5</f>
        <v>Días</v>
      </c>
      <c r="H5" s="329" t="str">
        <f>'[1]Cds 2008'!F5</f>
        <v>Notarios por cada 100 mil de PEA</v>
      </c>
      <c r="I5" s="329" t="str">
        <f>'[1]Cds 2008'!G5</f>
        <v>Por cada mil vehículos registrados</v>
      </c>
      <c r="J5" s="329" t="str">
        <f>'[1]Cds 2008'!H5</f>
        <v>Homicidios por cada 100 mil habitantes</v>
      </c>
      <c r="K5" s="329" t="str">
        <f>'[1]Cds 2008'!I5</f>
        <v>Porcentaje de encuestados que reportan sentirse seguros</v>
      </c>
      <c r="L5" s="329" t="str">
        <f>'[1]Cds 2008'!J5</f>
        <v>Secuestros por cada 100 mil habitantes</v>
      </c>
      <c r="M5" s="329" t="str">
        <f>'[1]Cds 2008'!K5</f>
        <v>Delitos del fuero común por cada mil habitantes</v>
      </c>
      <c r="T5" s="330">
        <v>0.5</v>
      </c>
      <c r="U5" s="330">
        <v>0.5</v>
      </c>
    </row>
    <row r="6" spans="2:34" ht="15.75" customHeight="1">
      <c r="B6" s="655"/>
      <c r="C6" s="658"/>
      <c r="D6" s="658"/>
      <c r="E6" s="655"/>
      <c r="F6" s="328" t="s">
        <v>293</v>
      </c>
      <c r="G6" s="660" t="s">
        <v>294</v>
      </c>
      <c r="H6" s="660"/>
      <c r="I6" s="660"/>
      <c r="J6" s="660"/>
      <c r="K6" s="660"/>
      <c r="L6" s="660"/>
      <c r="M6" s="660"/>
      <c r="T6" s="331" t="s">
        <v>302</v>
      </c>
      <c r="U6" s="332" t="s">
        <v>303</v>
      </c>
      <c r="X6" s="657" t="s">
        <v>304</v>
      </c>
      <c r="Y6" s="657"/>
      <c r="Z6" s="657"/>
      <c r="AA6" s="657"/>
      <c r="AB6" s="657"/>
      <c r="AC6" s="657"/>
      <c r="AD6" s="657"/>
      <c r="AE6" s="657"/>
      <c r="AF6" s="657"/>
      <c r="AG6" s="657"/>
      <c r="AH6" s="657"/>
    </row>
    <row r="7" spans="2:34" ht="40.5">
      <c r="B7" s="655"/>
      <c r="C7" s="658"/>
      <c r="D7" s="658"/>
      <c r="E7" s="655"/>
      <c r="F7" s="328" t="s">
        <v>305</v>
      </c>
      <c r="G7" s="330" t="s">
        <v>307</v>
      </c>
      <c r="H7" s="330" t="s">
        <v>308</v>
      </c>
      <c r="I7" s="330" t="s">
        <v>309</v>
      </c>
      <c r="J7" s="330" t="s">
        <v>310</v>
      </c>
      <c r="K7" s="330" t="s">
        <v>311</v>
      </c>
      <c r="L7" s="330" t="s">
        <v>312</v>
      </c>
      <c r="M7" s="330" t="s">
        <v>313</v>
      </c>
      <c r="T7" s="330" t="s">
        <v>407</v>
      </c>
      <c r="U7" s="330" t="s">
        <v>408</v>
      </c>
      <c r="X7" s="330" t="s">
        <v>409</v>
      </c>
      <c r="Y7" s="330" t="s">
        <v>409</v>
      </c>
      <c r="Z7" s="330" t="s">
        <v>409</v>
      </c>
      <c r="AA7" s="330" t="s">
        <v>410</v>
      </c>
      <c r="AB7" s="330" t="s">
        <v>409</v>
      </c>
      <c r="AC7" s="330" t="s">
        <v>411</v>
      </c>
      <c r="AD7" s="330" t="s">
        <v>412</v>
      </c>
      <c r="AE7" s="330" t="s">
        <v>413</v>
      </c>
      <c r="AF7" s="330" t="s">
        <v>414</v>
      </c>
      <c r="AG7" s="330" t="s">
        <v>415</v>
      </c>
      <c r="AH7" s="330" t="s">
        <v>416</v>
      </c>
    </row>
    <row r="8" spans="2:34" ht="54">
      <c r="B8" s="655"/>
      <c r="C8" s="658"/>
      <c r="D8" s="658"/>
      <c r="E8" s="655"/>
      <c r="F8" s="328" t="s">
        <v>306</v>
      </c>
      <c r="G8" s="330" t="s">
        <v>417</v>
      </c>
      <c r="H8" s="330" t="s">
        <v>418</v>
      </c>
      <c r="I8" s="330" t="s">
        <v>419</v>
      </c>
      <c r="J8" s="330" t="s">
        <v>420</v>
      </c>
      <c r="K8" s="330" t="s">
        <v>421</v>
      </c>
      <c r="L8" s="330" t="s">
        <v>422</v>
      </c>
      <c r="M8" s="330" t="s">
        <v>423</v>
      </c>
      <c r="T8" s="330" t="s">
        <v>407</v>
      </c>
      <c r="U8" s="330" t="s">
        <v>408</v>
      </c>
      <c r="X8" s="330" t="s">
        <v>409</v>
      </c>
      <c r="Y8" s="330" t="s">
        <v>409</v>
      </c>
      <c r="Z8" s="330" t="s">
        <v>409</v>
      </c>
      <c r="AA8" s="330" t="s">
        <v>410</v>
      </c>
      <c r="AB8" s="330" t="s">
        <v>409</v>
      </c>
      <c r="AC8" s="330" t="s">
        <v>411</v>
      </c>
      <c r="AD8" s="330" t="s">
        <v>412</v>
      </c>
      <c r="AE8" s="330" t="s">
        <v>413</v>
      </c>
      <c r="AF8" s="330" t="s">
        <v>414</v>
      </c>
      <c r="AG8" s="330" t="s">
        <v>415</v>
      </c>
      <c r="AH8" s="330" t="s">
        <v>416</v>
      </c>
    </row>
    <row r="9" spans="2:34" ht="68.25" thickBot="1">
      <c r="B9" s="656"/>
      <c r="C9" s="659"/>
      <c r="D9" s="659"/>
      <c r="E9" s="656"/>
      <c r="F9" s="341" t="s">
        <v>183</v>
      </c>
      <c r="G9" s="342" t="s">
        <v>519</v>
      </c>
      <c r="H9" s="342" t="s">
        <v>520</v>
      </c>
      <c r="I9" s="342" t="s">
        <v>521</v>
      </c>
      <c r="J9" s="342" t="s">
        <v>503</v>
      </c>
      <c r="K9" s="342" t="s">
        <v>522</v>
      </c>
      <c r="L9" s="342" t="s">
        <v>523</v>
      </c>
      <c r="M9" s="330" t="s">
        <v>524</v>
      </c>
      <c r="T9" s="330" t="s">
        <v>503</v>
      </c>
      <c r="U9" s="330" t="s">
        <v>514</v>
      </c>
      <c r="X9" s="330" t="s">
        <v>515</v>
      </c>
      <c r="Y9" s="330" t="s">
        <v>514</v>
      </c>
      <c r="Z9" s="330" t="s">
        <v>514</v>
      </c>
      <c r="AA9" s="330" t="s">
        <v>516</v>
      </c>
      <c r="AB9" s="330" t="s">
        <v>514</v>
      </c>
      <c r="AC9" s="330" t="s">
        <v>517</v>
      </c>
      <c r="AD9" s="330" t="s">
        <v>516</v>
      </c>
      <c r="AE9" s="330" t="s">
        <v>518</v>
      </c>
      <c r="AF9" s="330" t="s">
        <v>508</v>
      </c>
      <c r="AG9" s="330" t="s">
        <v>508</v>
      </c>
      <c r="AH9" s="330" t="s">
        <v>503</v>
      </c>
    </row>
    <row r="10" spans="2:34" ht="13.5">
      <c r="B10" s="358">
        <v>2009</v>
      </c>
      <c r="C10" s="270" t="s">
        <v>403</v>
      </c>
      <c r="D10" s="270">
        <v>13</v>
      </c>
      <c r="E10" s="360" t="s">
        <v>404</v>
      </c>
      <c r="F10" s="270"/>
      <c r="G10" s="344">
        <v>392.43308661566726</v>
      </c>
      <c r="H10" s="345">
        <v>3.5046582749571304</v>
      </c>
      <c r="I10" s="352">
        <v>8.806772024191506</v>
      </c>
      <c r="J10" s="354">
        <v>9.615345113807619</v>
      </c>
      <c r="K10" s="356">
        <v>0.26843779701982523</v>
      </c>
      <c r="L10" s="350">
        <v>0.32520824766611445</v>
      </c>
      <c r="M10" s="333">
        <v>21.029763746643464</v>
      </c>
      <c r="T10" s="95">
        <v>134.02761550868388</v>
      </c>
      <c r="U10" s="95">
        <v>0.29784361210722216</v>
      </c>
      <c r="X10" s="334">
        <v>20326512.165989466</v>
      </c>
      <c r="Y10" s="334">
        <v>9587240</v>
      </c>
      <c r="Z10" s="334">
        <v>2863933</v>
      </c>
      <c r="AA10" s="334">
        <v>4851950</v>
      </c>
      <c r="AB10" s="334">
        <v>8803713</v>
      </c>
      <c r="AC10" s="334">
        <v>1979.8985481216948</v>
      </c>
      <c r="AD10" s="334">
        <v>4851950</v>
      </c>
      <c r="AE10" s="334">
        <v>3479733860.193825</v>
      </c>
      <c r="AF10" s="334" t="s">
        <v>405</v>
      </c>
      <c r="AG10" s="334" t="s">
        <v>406</v>
      </c>
      <c r="AH10" s="334">
        <v>2542543966.358405</v>
      </c>
    </row>
    <row r="11" spans="2:35" s="384" customFormat="1" ht="13.5">
      <c r="B11" s="373">
        <v>2010</v>
      </c>
      <c r="C11" s="374" t="s">
        <v>403</v>
      </c>
      <c r="D11" s="375">
        <v>13</v>
      </c>
      <c r="E11" s="376" t="s">
        <v>404</v>
      </c>
      <c r="F11" s="375"/>
      <c r="G11" s="377">
        <v>392.2355276021714</v>
      </c>
      <c r="H11" s="378">
        <v>3.4527409676655947</v>
      </c>
      <c r="I11" s="379">
        <v>8.806772024191506</v>
      </c>
      <c r="J11" s="380">
        <v>9.822591606101946</v>
      </c>
      <c r="K11" s="381">
        <v>0.26843779701982523</v>
      </c>
      <c r="L11" s="382">
        <v>0.3549648596897122</v>
      </c>
      <c r="M11" s="383">
        <v>20.188712397958486</v>
      </c>
      <c r="T11" s="385">
        <v>144.30924530053724</v>
      </c>
      <c r="U11" s="383">
        <v>0.2960191893691695</v>
      </c>
      <c r="V11" s="386"/>
      <c r="W11" s="386"/>
      <c r="X11" s="385">
        <v>20501763.696372982</v>
      </c>
      <c r="Y11" s="387">
        <v>9731399</v>
      </c>
      <c r="Z11" s="387">
        <v>2999007</v>
      </c>
      <c r="AA11" s="387">
        <v>4851950</v>
      </c>
      <c r="AB11" s="387">
        <v>9032003</v>
      </c>
      <c r="AC11" s="387">
        <v>1983.3288471999995</v>
      </c>
      <c r="AD11" s="387">
        <v>4851950</v>
      </c>
      <c r="AE11" s="387">
        <v>3485926055.6718826</v>
      </c>
      <c r="AF11" s="387" t="s">
        <v>405</v>
      </c>
      <c r="AG11" s="387" t="s">
        <v>406</v>
      </c>
      <c r="AH11" s="387">
        <v>2855036701.6664696</v>
      </c>
      <c r="AI11" s="387"/>
    </row>
    <row r="12" spans="2:35" ht="13.5">
      <c r="B12" s="359">
        <v>2011</v>
      </c>
      <c r="C12" s="271" t="s">
        <v>403</v>
      </c>
      <c r="D12" s="347">
        <v>13</v>
      </c>
      <c r="E12" s="361" t="s">
        <v>404</v>
      </c>
      <c r="F12" s="347"/>
      <c r="G12" s="349">
        <v>391.98847409256916</v>
      </c>
      <c r="H12" s="335">
        <v>3.44776138700157</v>
      </c>
      <c r="I12" s="353">
        <v>8.806772024191506</v>
      </c>
      <c r="J12" s="355">
        <v>10.082738564845044</v>
      </c>
      <c r="K12" s="357">
        <v>0.26843779701982523</v>
      </c>
      <c r="L12" s="351">
        <v>0.3917035125911025</v>
      </c>
      <c r="M12" s="336">
        <v>19.421047021933617</v>
      </c>
      <c r="T12" s="338">
        <v>144.03298178338443</v>
      </c>
      <c r="U12" s="336">
        <v>0.2935309129489065</v>
      </c>
      <c r="V12" s="337"/>
      <c r="W12" s="337"/>
      <c r="X12" s="338">
        <v>20678905.701965336</v>
      </c>
      <c r="Y12" s="339">
        <v>9745454</v>
      </c>
      <c r="Z12" s="339">
        <v>2894105</v>
      </c>
      <c r="AA12" s="339">
        <v>4894204</v>
      </c>
      <c r="AB12" s="339">
        <v>9094643</v>
      </c>
      <c r="AC12" s="339">
        <v>1986.759146278306</v>
      </c>
      <c r="AD12" s="339">
        <v>4940431</v>
      </c>
      <c r="AE12" s="339">
        <v>3492129270.1779485</v>
      </c>
      <c r="AF12" s="339" t="s">
        <v>405</v>
      </c>
      <c r="AG12" s="339" t="s">
        <v>406</v>
      </c>
      <c r="AH12" s="339">
        <v>2934386843.1795535</v>
      </c>
      <c r="AI12" s="339"/>
    </row>
    <row r="13" spans="2:35" s="384" customFormat="1" ht="13.5">
      <c r="B13" s="373">
        <v>2012</v>
      </c>
      <c r="C13" s="374" t="s">
        <v>403</v>
      </c>
      <c r="D13" s="375">
        <v>13</v>
      </c>
      <c r="E13" s="376" t="s">
        <v>404</v>
      </c>
      <c r="F13" s="375"/>
      <c r="G13" s="377">
        <v>391.8013641813781</v>
      </c>
      <c r="H13" s="378">
        <v>3.3185447391189262</v>
      </c>
      <c r="I13" s="379">
        <v>8.755549025719468</v>
      </c>
      <c r="J13" s="380">
        <v>11.991524746219934</v>
      </c>
      <c r="K13" s="381">
        <v>0.25333415196293124</v>
      </c>
      <c r="L13" s="382">
        <v>0.4316948908639176</v>
      </c>
      <c r="M13" s="383">
        <v>18.907276897859894</v>
      </c>
      <c r="T13" s="385">
        <v>153.28526309507984</v>
      </c>
      <c r="U13" s="383">
        <v>0.3030753481507331</v>
      </c>
      <c r="V13" s="386"/>
      <c r="W13" s="386"/>
      <c r="X13" s="385">
        <v>20848057.714996338</v>
      </c>
      <c r="Y13" s="387">
        <v>10124920</v>
      </c>
      <c r="Z13" s="387">
        <v>2950653</v>
      </c>
      <c r="AA13" s="387">
        <v>4894204</v>
      </c>
      <c r="AB13" s="387">
        <v>9487114</v>
      </c>
      <c r="AC13" s="387">
        <v>1990.195378286888</v>
      </c>
      <c r="AD13" s="387">
        <v>4940431</v>
      </c>
      <c r="AE13" s="387">
        <v>3498343523.320403</v>
      </c>
      <c r="AF13" s="387" t="s">
        <v>405</v>
      </c>
      <c r="AG13" s="387" t="s">
        <v>406</v>
      </c>
      <c r="AH13" s="387">
        <v>3348963846.9398813</v>
      </c>
      <c r="AI13" s="387"/>
    </row>
    <row r="14" spans="2:35" ht="13.5">
      <c r="B14" s="359">
        <v>2013</v>
      </c>
      <c r="C14" s="271" t="s">
        <v>403</v>
      </c>
      <c r="D14" s="347">
        <v>13</v>
      </c>
      <c r="E14" s="361" t="s">
        <v>404</v>
      </c>
      <c r="F14" s="347"/>
      <c r="G14" s="349">
        <v>370.99205942266957</v>
      </c>
      <c r="H14" s="335">
        <v>3.305329194064337</v>
      </c>
      <c r="I14" s="353">
        <v>8.584862791120976</v>
      </c>
      <c r="J14" s="355">
        <v>11.163531090309688</v>
      </c>
      <c r="K14" s="357">
        <v>0.2160489677275175</v>
      </c>
      <c r="L14" s="351">
        <v>0.6376441458233155</v>
      </c>
      <c r="M14" s="336">
        <v>18.57942767700288</v>
      </c>
      <c r="T14" s="338">
        <v>162.84219194793664</v>
      </c>
      <c r="U14" s="336">
        <v>0.29656525031733433</v>
      </c>
      <c r="V14" s="337"/>
      <c r="W14" s="337"/>
      <c r="X14" s="338">
        <v>21014856.150993347</v>
      </c>
      <c r="Y14" s="339">
        <v>10165402</v>
      </c>
      <c r="Z14" s="339">
        <v>3022625</v>
      </c>
      <c r="AA14" s="339">
        <v>5814044</v>
      </c>
      <c r="AB14" s="339">
        <v>9530078</v>
      </c>
      <c r="AC14" s="339">
        <v>1993.6375534871434</v>
      </c>
      <c r="AD14" s="339">
        <v>5890650</v>
      </c>
      <c r="AE14" s="339">
        <v>3504568834.7425156</v>
      </c>
      <c r="AF14" s="339" t="s">
        <v>405</v>
      </c>
      <c r="AG14" s="339" t="s">
        <v>406</v>
      </c>
      <c r="AH14" s="339">
        <v>3675453780</v>
      </c>
      <c r="AI14" s="339"/>
    </row>
    <row r="15" spans="2:35" s="384" customFormat="1" ht="13.5">
      <c r="B15" s="373">
        <v>2014</v>
      </c>
      <c r="C15" s="374" t="s">
        <v>403</v>
      </c>
      <c r="D15" s="375">
        <v>13</v>
      </c>
      <c r="E15" s="376" t="s">
        <v>404</v>
      </c>
      <c r="F15" s="375"/>
      <c r="G15" s="377">
        <v>370.7778711989529</v>
      </c>
      <c r="H15" s="378">
        <v>2.183697341909165</v>
      </c>
      <c r="I15" s="379">
        <v>3.988876413067873</v>
      </c>
      <c r="J15" s="380">
        <v>6.553674281070069</v>
      </c>
      <c r="K15" s="381">
        <v>0.22331044401737132</v>
      </c>
      <c r="L15" s="382">
        <v>0.3446817165116103</v>
      </c>
      <c r="M15" s="383">
        <v>10.380632884492334</v>
      </c>
      <c r="T15" s="385">
        <v>177.35533213025835</v>
      </c>
      <c r="U15" s="383">
        <v>0.2886151876033367</v>
      </c>
      <c r="V15" s="386"/>
      <c r="W15" s="386"/>
      <c r="X15" s="385">
        <v>21178959.16812897</v>
      </c>
      <c r="Y15" s="387">
        <v>10166244</v>
      </c>
      <c r="Z15" s="387">
        <v>2996254</v>
      </c>
      <c r="AA15" s="387">
        <v>5814044</v>
      </c>
      <c r="AB15" s="387">
        <v>9463029</v>
      </c>
      <c r="AC15" s="387">
        <v>1997.0856821582183</v>
      </c>
      <c r="AD15" s="387">
        <v>5890650</v>
      </c>
      <c r="AE15" s="387">
        <v>3510805224.1225357</v>
      </c>
      <c r="AF15" s="387" t="s">
        <v>405</v>
      </c>
      <c r="AG15" s="387" t="s">
        <v>406</v>
      </c>
      <c r="AH15" s="387">
        <v>3997815167.9142165</v>
      </c>
      <c r="AI15" s="387"/>
    </row>
    <row r="16" spans="2:35" ht="13.5">
      <c r="B16" s="359">
        <v>2015</v>
      </c>
      <c r="C16" s="271" t="s">
        <v>403</v>
      </c>
      <c r="D16" s="347">
        <v>13</v>
      </c>
      <c r="E16" s="361" t="s">
        <v>404</v>
      </c>
      <c r="F16" s="347"/>
      <c r="G16" s="349">
        <v>306.92531649049755</v>
      </c>
      <c r="H16" s="335">
        <v>2.666658451689968</v>
      </c>
      <c r="I16" s="353">
        <v>6.34417078289326</v>
      </c>
      <c r="J16" s="355">
        <v>11.879222125453921</v>
      </c>
      <c r="K16" s="357">
        <v>0.2268001685484139</v>
      </c>
      <c r="L16" s="351">
        <v>0.8669254805558088</v>
      </c>
      <c r="M16" s="336">
        <v>14.968335347276593</v>
      </c>
      <c r="T16" s="338">
        <v>188.74727809916322</v>
      </c>
      <c r="U16" s="336">
        <v>0.30057447954540356</v>
      </c>
      <c r="V16" s="337"/>
      <c r="W16" s="337"/>
      <c r="X16" s="338">
        <v>21339781.117218014</v>
      </c>
      <c r="Y16" s="339">
        <v>10387532</v>
      </c>
      <c r="Z16" s="339">
        <v>2958914</v>
      </c>
      <c r="AA16" s="339">
        <v>6058847</v>
      </c>
      <c r="AB16" s="339">
        <v>9798192</v>
      </c>
      <c r="AC16" s="339">
        <v>1992.6089</v>
      </c>
      <c r="AD16" s="339">
        <v>6136425</v>
      </c>
      <c r="AE16" s="339">
        <v>3513532895.0988445</v>
      </c>
      <c r="AF16" s="339" t="s">
        <v>405</v>
      </c>
      <c r="AG16" s="339" t="s">
        <v>406</v>
      </c>
      <c r="AH16" s="339">
        <v>4341568976.178973</v>
      </c>
      <c r="AI16" s="339"/>
    </row>
    <row r="17" spans="2:35" s="384" customFormat="1" ht="14.25" thickBot="1">
      <c r="B17" s="388">
        <v>2016</v>
      </c>
      <c r="C17" s="389" t="s">
        <v>403</v>
      </c>
      <c r="D17" s="390">
        <v>13</v>
      </c>
      <c r="E17" s="391" t="s">
        <v>404</v>
      </c>
      <c r="F17" s="390"/>
      <c r="G17" s="392">
        <v>256.8138677699566</v>
      </c>
      <c r="H17" s="393">
        <v>3.3498544410792066</v>
      </c>
      <c r="I17" s="394">
        <v>5.845679894215844</v>
      </c>
      <c r="J17" s="395">
        <v>12.550571335148444</v>
      </c>
      <c r="K17" s="396">
        <v>0.16866285782565382</v>
      </c>
      <c r="L17" s="397">
        <v>1.093174300874679</v>
      </c>
      <c r="M17" s="383">
        <v>16.558660020763938</v>
      </c>
      <c r="T17" s="385">
        <v>207.0098218972604</v>
      </c>
      <c r="U17" s="383">
        <v>0.2975997113791043</v>
      </c>
      <c r="V17" s="386"/>
      <c r="W17" s="386"/>
      <c r="X17" s="385">
        <v>21497029.32203675</v>
      </c>
      <c r="Y17" s="387">
        <v>10328807</v>
      </c>
      <c r="Z17" s="387">
        <v>2889730</v>
      </c>
      <c r="AA17" s="387">
        <v>6171379</v>
      </c>
      <c r="AB17" s="387">
        <v>9723253</v>
      </c>
      <c r="AC17" s="387">
        <v>1996.0552495464926</v>
      </c>
      <c r="AD17" s="387">
        <v>6259373</v>
      </c>
      <c r="AE17" s="387">
        <v>3523311315.6444154</v>
      </c>
      <c r="AF17" s="387" t="s">
        <v>405</v>
      </c>
      <c r="AG17" s="387" t="s">
        <v>406</v>
      </c>
      <c r="AH17" s="387">
        <v>4727105743.248104</v>
      </c>
      <c r="AI17" s="387"/>
    </row>
  </sheetData>
  <sheetProtection/>
  <mergeCells count="6">
    <mergeCell ref="B4:B9"/>
    <mergeCell ref="X6:AH6"/>
    <mergeCell ref="C4:C9"/>
    <mergeCell ref="D4:D9"/>
    <mergeCell ref="E4:E9"/>
    <mergeCell ref="G6:M6"/>
  </mergeCells>
  <hyperlinks>
    <hyperlink ref="D2" location="Indice!A1" display="Regresar al índice"/>
  </hyperlink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B1:T19"/>
  <sheetViews>
    <sheetView zoomScalePageLayoutView="0" workbookViewId="0" topLeftCell="A10">
      <selection activeCell="K15" sqref="K15"/>
    </sheetView>
  </sheetViews>
  <sheetFormatPr defaultColWidth="11.421875" defaultRowHeight="15"/>
  <cols>
    <col min="1" max="2" width="11.421875" style="95" customWidth="1"/>
    <col min="3" max="3" width="20.7109375" style="95" customWidth="1"/>
    <col min="4" max="4" width="16.57421875" style="95" customWidth="1"/>
    <col min="5" max="5" width="15.8515625" style="95" hidden="1" customWidth="1"/>
    <col min="6" max="6" width="19.7109375" style="95" hidden="1" customWidth="1"/>
    <col min="7" max="9" width="0" style="95" hidden="1" customWidth="1"/>
    <col min="10" max="11" width="11.421875" style="95" customWidth="1"/>
    <col min="12" max="12" width="14.57421875" style="95" hidden="1" customWidth="1"/>
    <col min="13" max="13" width="12.421875" style="95" hidden="1" customWidth="1"/>
    <col min="14" max="14" width="0" style="95" hidden="1" customWidth="1"/>
    <col min="15" max="15" width="11.421875" style="95" customWidth="1"/>
    <col min="16" max="16" width="0" style="95" hidden="1" customWidth="1"/>
    <col min="17" max="17" width="22.140625" style="95" hidden="1" customWidth="1"/>
    <col min="18" max="19" width="11.421875" style="95" customWidth="1"/>
    <col min="20" max="20" width="14.7109375" style="95" customWidth="1"/>
    <col min="21" max="16384" width="11.421875" style="95" customWidth="1"/>
  </cols>
  <sheetData>
    <row r="1" spans="2:10" ht="13.5">
      <c r="B1" s="118"/>
      <c r="C1" s="127"/>
      <c r="D1" s="127"/>
      <c r="E1" s="127"/>
      <c r="F1" s="127"/>
      <c r="G1" s="127"/>
      <c r="H1" s="127"/>
      <c r="I1" s="127"/>
      <c r="J1" s="326"/>
    </row>
    <row r="2" spans="2:10" ht="13.5">
      <c r="B2" s="269" t="s">
        <v>182</v>
      </c>
      <c r="C2" s="127"/>
      <c r="D2" s="127"/>
      <c r="E2" s="127"/>
      <c r="F2" s="127"/>
      <c r="G2" s="127"/>
      <c r="H2" s="127"/>
      <c r="I2" s="127"/>
      <c r="J2" s="326"/>
    </row>
    <row r="3" ht="13.5"/>
    <row r="6" spans="2:20" ht="67.5">
      <c r="B6" s="655" t="s">
        <v>665</v>
      </c>
      <c r="C6" s="655" t="s">
        <v>290</v>
      </c>
      <c r="D6" s="328" t="s">
        <v>555</v>
      </c>
      <c r="E6" s="329" t="str">
        <f>'[1]Cds 2008'!L4</f>
        <v>Disposición adecuada de residuos</v>
      </c>
      <c r="F6" s="329" t="str">
        <f>'[1]Cds 2008'!M4</f>
        <v>Aprovechamiento o quema de biogás en rellenos sanitarios</v>
      </c>
      <c r="G6" s="329" t="str">
        <f>'[1]Cds 2008'!N4</f>
        <v>Regalo o venta de residuos reciclables</v>
      </c>
      <c r="H6" s="329" t="str">
        <f>'[1]Cds 2008'!O4</f>
        <v>Separación básica de residuos</v>
      </c>
      <c r="I6" s="329" t="str">
        <f>'[1]Cds 2008'!P4</f>
        <v>Disponibilidad de acuíferos</v>
      </c>
      <c r="J6" s="329" t="str">
        <f>'[1]Cds 2008'!Q4</f>
        <v>Consumo de agua</v>
      </c>
      <c r="K6" s="329" t="str">
        <f>'[1]Cds 2008'!R4</f>
        <v>Calidad del agua superficial</v>
      </c>
      <c r="L6" s="329" t="str">
        <f>'[1]Cds 2008'!S4</f>
        <v>Capacidad de tratamiento de agua en operación</v>
      </c>
      <c r="M6" s="329" t="str">
        <f>'[1]Cds 2008'!T4</f>
        <v>Emergencias ambientales</v>
      </c>
      <c r="N6" s="329" t="str">
        <f>'[1]Cds 2008'!U4</f>
        <v>Resiliencia a desastres naturales</v>
      </c>
      <c r="O6" s="329" t="str">
        <f>'[1]Cds 2008'!V4</f>
        <v>Desastres naturales</v>
      </c>
      <c r="P6" s="329" t="str">
        <f>'[1]Cds 2008'!W4</f>
        <v>Intensidad energética en la economía</v>
      </c>
      <c r="Q6" s="329" t="str">
        <f>'[1]Cds 2008'!X4</f>
        <v>Viviendas que aprovechan energía solar</v>
      </c>
      <c r="R6" s="329" t="str">
        <f>'[1]Cds 2008'!Y4</f>
        <v>Empresas certificadas como "limpia"</v>
      </c>
      <c r="S6" s="329" t="str">
        <f>'[1]Cds 2008'!Z4</f>
        <v>Índice de gestión de calidad del aire</v>
      </c>
      <c r="T6" s="329" t="str">
        <f>'[1]Cds 2008'!AA4</f>
        <v>Mortalidad infantil por enfermedades respiratorias</v>
      </c>
    </row>
    <row r="7" spans="2:20" ht="108">
      <c r="B7" s="655"/>
      <c r="C7" s="655"/>
      <c r="D7" s="328" t="s">
        <v>292</v>
      </c>
      <c r="E7" s="329" t="str">
        <f>'[1]Cds 2008'!L5</f>
        <v>Porcentaje de viviendas que contestaron la pregunta</v>
      </c>
      <c r="F7" s="329" t="str">
        <f>'[1]Cds 2008'!M5</f>
        <v>Sí=1, No=0</v>
      </c>
      <c r="G7" s="329" t="str">
        <f>'[1]Cds 2008'!N5</f>
        <v>Porcentaje de las viviendas que contestaron la pregunta</v>
      </c>
      <c r="H7" s="329" t="str">
        <f>'[1]Cds 2008'!O5</f>
        <v>Porcentaje de las viviendas que contestaron la pregunta</v>
      </c>
      <c r="I7" s="329" t="str">
        <f>'[1]Cds 2008'!P5</f>
        <v>Índice de disponibilidad (1 es lo más escaso y 4 lo más abundante)</v>
      </c>
      <c r="J7" s="329" t="str">
        <f>'[1]Cds 2008'!Q5</f>
        <v>Metros cúbicos per cápita</v>
      </c>
      <c r="K7" s="329" t="str">
        <f>'[1]Cds 2008'!R5</f>
        <v>Índice (valor de 1 a 5 donde entre más alto mejor calidad)</v>
      </c>
      <c r="L7" s="329" t="str">
        <f>'[1]Cds 2008'!S5</f>
        <v>l/s por cada mil hab</v>
      </c>
      <c r="M7" s="329" t="str">
        <f>'[1]Cds 2008'!T5</f>
        <v>Número de emergencias reportadas</v>
      </c>
      <c r="N7" s="329" t="str">
        <f>'[1]Cds 2008'!U5</f>
        <v>Índice de resiliencia</v>
      </c>
      <c r="O7" s="329" t="str">
        <f>'[1]Cds 2008'!V5</f>
        <v>Número de declaratorias de desastre en los últimos tres años</v>
      </c>
      <c r="P7" s="329" t="str">
        <f>'[1]Cds 2008'!W5</f>
        <v>KWh al año por cada millón de actividad económica</v>
      </c>
      <c r="Q7" s="329" t="str">
        <f>'[1]Cds 2008'!X5</f>
        <v>Porcentaje de viviendas que cuentan con electricidad o boiler</v>
      </c>
      <c r="R7" s="329" t="str">
        <f>'[1]Cds 2008'!Y5</f>
        <v>Por cada mil empresas</v>
      </c>
      <c r="S7" s="329" t="str">
        <f>'[1]Cds 2008'!Z5</f>
        <v>Índice (0-100, más es mejor)</v>
      </c>
      <c r="T7" s="329" t="str">
        <f>'[1]Cds 2008'!AA5</f>
        <v>Defunciones por cada 100 mil menores de 4 años</v>
      </c>
    </row>
    <row r="8" spans="2:20" ht="13.5">
      <c r="B8" s="655"/>
      <c r="C8" s="655"/>
      <c r="D8" s="328" t="s">
        <v>293</v>
      </c>
      <c r="E8" s="661" t="s">
        <v>295</v>
      </c>
      <c r="F8" s="661"/>
      <c r="G8" s="661"/>
      <c r="H8" s="661"/>
      <c r="I8" s="661"/>
      <c r="J8" s="661"/>
      <c r="K8" s="661"/>
      <c r="L8" s="661"/>
      <c r="M8" s="661"/>
      <c r="N8" s="661"/>
      <c r="O8" s="661"/>
      <c r="P8" s="661"/>
      <c r="Q8" s="661"/>
      <c r="R8" s="661"/>
      <c r="S8" s="661"/>
      <c r="T8" s="661"/>
    </row>
    <row r="9" spans="2:20" ht="67.5">
      <c r="B9" s="655"/>
      <c r="C9" s="655"/>
      <c r="D9" s="328" t="s">
        <v>305</v>
      </c>
      <c r="E9" s="330" t="s">
        <v>314</v>
      </c>
      <c r="F9" s="330" t="s">
        <v>315</v>
      </c>
      <c r="G9" s="330" t="s">
        <v>316</v>
      </c>
      <c r="H9" s="330" t="s">
        <v>317</v>
      </c>
      <c r="I9" s="330" t="s">
        <v>318</v>
      </c>
      <c r="J9" s="330" t="s">
        <v>319</v>
      </c>
      <c r="K9" s="330" t="s">
        <v>320</v>
      </c>
      <c r="L9" s="330" t="s">
        <v>321</v>
      </c>
      <c r="M9" s="330" t="s">
        <v>322</v>
      </c>
      <c r="N9" s="330" t="s">
        <v>323</v>
      </c>
      <c r="O9" s="330" t="s">
        <v>324</v>
      </c>
      <c r="P9" s="330" t="s">
        <v>325</v>
      </c>
      <c r="Q9" s="330" t="s">
        <v>326</v>
      </c>
      <c r="R9" s="330" t="s">
        <v>327</v>
      </c>
      <c r="S9" s="330" t="s">
        <v>328</v>
      </c>
      <c r="T9" s="330" t="s">
        <v>329</v>
      </c>
    </row>
    <row r="10" spans="2:20" ht="108">
      <c r="B10" s="655"/>
      <c r="C10" s="655"/>
      <c r="D10" s="328" t="s">
        <v>306</v>
      </c>
      <c r="E10" s="330" t="s">
        <v>424</v>
      </c>
      <c r="F10" s="330" t="s">
        <v>425</v>
      </c>
      <c r="G10" s="330" t="s">
        <v>426</v>
      </c>
      <c r="H10" s="330" t="s">
        <v>426</v>
      </c>
      <c r="I10" s="330" t="s">
        <v>427</v>
      </c>
      <c r="J10" s="330" t="s">
        <v>428</v>
      </c>
      <c r="K10" s="330" t="s">
        <v>429</v>
      </c>
      <c r="L10" s="330" t="s">
        <v>430</v>
      </c>
      <c r="M10" s="330" t="s">
        <v>431</v>
      </c>
      <c r="N10" s="330" t="s">
        <v>432</v>
      </c>
      <c r="O10" s="330" t="s">
        <v>433</v>
      </c>
      <c r="P10" s="330" t="s">
        <v>434</v>
      </c>
      <c r="Q10" s="330" t="s">
        <v>435</v>
      </c>
      <c r="R10" s="330" t="s">
        <v>436</v>
      </c>
      <c r="S10" s="330" t="s">
        <v>437</v>
      </c>
      <c r="T10" s="330" t="s">
        <v>438</v>
      </c>
    </row>
    <row r="11" spans="2:20" ht="54.75" thickBot="1">
      <c r="B11" s="656"/>
      <c r="C11" s="656"/>
      <c r="D11" s="341" t="s">
        <v>183</v>
      </c>
      <c r="E11" s="342" t="s">
        <v>525</v>
      </c>
      <c r="F11" s="342" t="s">
        <v>524</v>
      </c>
      <c r="G11" s="342" t="s">
        <v>525</v>
      </c>
      <c r="H11" s="342" t="s">
        <v>525</v>
      </c>
      <c r="I11" s="342" t="s">
        <v>526</v>
      </c>
      <c r="J11" s="342" t="s">
        <v>526</v>
      </c>
      <c r="K11" s="342" t="s">
        <v>526</v>
      </c>
      <c r="L11" s="342" t="s">
        <v>526</v>
      </c>
      <c r="M11" s="342" t="s">
        <v>527</v>
      </c>
      <c r="N11" s="342" t="s">
        <v>528</v>
      </c>
      <c r="O11" s="342" t="s">
        <v>529</v>
      </c>
      <c r="P11" s="342" t="s">
        <v>503</v>
      </c>
      <c r="Q11" s="342" t="s">
        <v>500</v>
      </c>
      <c r="R11" s="342" t="s">
        <v>527</v>
      </c>
      <c r="S11" s="342" t="s">
        <v>530</v>
      </c>
      <c r="T11" s="342" t="s">
        <v>503</v>
      </c>
    </row>
    <row r="12" spans="2:20" ht="13.5">
      <c r="B12" s="343">
        <v>2009</v>
      </c>
      <c r="C12" s="363" t="s">
        <v>404</v>
      </c>
      <c r="D12" s="363"/>
      <c r="E12" s="364">
        <v>0.9904679318583203</v>
      </c>
      <c r="F12" s="345">
        <v>0</v>
      </c>
      <c r="G12" s="364">
        <v>0.471352438661581</v>
      </c>
      <c r="H12" s="345">
        <v>0.6398157550175596</v>
      </c>
      <c r="I12" s="345">
        <v>2.0465633107553685</v>
      </c>
      <c r="J12" s="345">
        <v>98.40165819922089</v>
      </c>
      <c r="K12" s="345">
        <v>1.999999999999999</v>
      </c>
      <c r="L12" s="345">
        <v>0.2939559896555987</v>
      </c>
      <c r="M12" s="345">
        <v>19</v>
      </c>
      <c r="N12" s="345">
        <v>98.4030953343967</v>
      </c>
      <c r="O12" s="345">
        <v>5</v>
      </c>
      <c r="P12" s="345">
        <v>3654.8444425349226</v>
      </c>
      <c r="Q12" s="345">
        <v>0.02525806135470831</v>
      </c>
      <c r="R12" s="345">
        <v>0.566782355575459</v>
      </c>
      <c r="S12" s="345">
        <v>92.00404858299596</v>
      </c>
      <c r="T12" s="365">
        <v>7.139093676975116</v>
      </c>
    </row>
    <row r="13" spans="2:20" s="384" customFormat="1" ht="13.5">
      <c r="B13" s="398">
        <v>2010</v>
      </c>
      <c r="C13" s="399" t="s">
        <v>404</v>
      </c>
      <c r="D13" s="400"/>
      <c r="E13" s="401">
        <v>0.9904679318583203</v>
      </c>
      <c r="F13" s="402">
        <v>0</v>
      </c>
      <c r="G13" s="403">
        <v>0.471352438661581</v>
      </c>
      <c r="H13" s="402">
        <v>0.6398157550175596</v>
      </c>
      <c r="I13" s="402">
        <v>2.04656331075537</v>
      </c>
      <c r="J13" s="404">
        <v>97.65379404281167</v>
      </c>
      <c r="K13" s="405">
        <v>2</v>
      </c>
      <c r="L13" s="404">
        <v>0.3216015996304969</v>
      </c>
      <c r="M13" s="405">
        <v>25</v>
      </c>
      <c r="N13" s="405">
        <v>98.37979364477586</v>
      </c>
      <c r="O13" s="404">
        <v>7</v>
      </c>
      <c r="P13" s="405">
        <v>3605.7586060062476</v>
      </c>
      <c r="Q13" s="405">
        <v>0.02525806135470831</v>
      </c>
      <c r="R13" s="405">
        <v>1.1236190303377138</v>
      </c>
      <c r="S13" s="405">
        <v>92.004048582996</v>
      </c>
      <c r="T13" s="406">
        <v>6.138574804068768</v>
      </c>
    </row>
    <row r="14" spans="2:20" ht="13.5">
      <c r="B14" s="346">
        <v>2011</v>
      </c>
      <c r="C14" s="348" t="s">
        <v>404</v>
      </c>
      <c r="D14" s="366"/>
      <c r="E14" s="336">
        <v>0.9904679318583203</v>
      </c>
      <c r="F14" s="362">
        <v>0</v>
      </c>
      <c r="G14" s="339">
        <v>0.471352438661581</v>
      </c>
      <c r="H14" s="362">
        <v>0.6398157550175596</v>
      </c>
      <c r="I14" s="362">
        <v>2.04656331075537</v>
      </c>
      <c r="J14" s="370">
        <v>97.06567947109667</v>
      </c>
      <c r="K14" s="371">
        <v>2.3333333333333304</v>
      </c>
      <c r="L14" s="370">
        <v>0.5781350412011295</v>
      </c>
      <c r="M14" s="371">
        <v>29</v>
      </c>
      <c r="N14" s="371">
        <v>98.35703719341447</v>
      </c>
      <c r="O14" s="370">
        <v>8</v>
      </c>
      <c r="P14" s="371">
        <v>4459.47811328152</v>
      </c>
      <c r="Q14" s="371">
        <v>0.02525806135470831</v>
      </c>
      <c r="R14" s="371">
        <v>0.2505097176894654</v>
      </c>
      <c r="S14" s="371">
        <v>92.00404858299603</v>
      </c>
      <c r="T14" s="372">
        <v>6.294641598214537</v>
      </c>
    </row>
    <row r="15" spans="2:20" s="384" customFormat="1" ht="13.5">
      <c r="B15" s="398">
        <v>2012</v>
      </c>
      <c r="C15" s="399" t="s">
        <v>404</v>
      </c>
      <c r="D15" s="400"/>
      <c r="E15" s="401">
        <v>0.9904679318583203</v>
      </c>
      <c r="F15" s="402">
        <v>0</v>
      </c>
      <c r="G15" s="403">
        <v>0.471352438661581</v>
      </c>
      <c r="H15" s="402">
        <v>0.6398157550175596</v>
      </c>
      <c r="I15" s="402">
        <v>2.0465633107553702</v>
      </c>
      <c r="J15" s="404">
        <v>96.3200286248034</v>
      </c>
      <c r="K15" s="405">
        <v>2.6666666666666696</v>
      </c>
      <c r="L15" s="404">
        <v>0.5578553244139484</v>
      </c>
      <c r="M15" s="405">
        <v>39</v>
      </c>
      <c r="N15" s="405">
        <v>98.33687331903519</v>
      </c>
      <c r="O15" s="404">
        <v>0</v>
      </c>
      <c r="P15" s="405">
        <v>6342.639883145439</v>
      </c>
      <c r="Q15" s="405">
        <v>0.02525806135470831</v>
      </c>
      <c r="R15" s="405">
        <v>0.5189661647717574</v>
      </c>
      <c r="S15" s="405">
        <v>92.004048582996</v>
      </c>
      <c r="T15" s="406">
        <v>5.039811994853344</v>
      </c>
    </row>
    <row r="16" spans="2:20" ht="13.5">
      <c r="B16" s="346">
        <v>2013</v>
      </c>
      <c r="C16" s="348" t="s">
        <v>404</v>
      </c>
      <c r="D16" s="366"/>
      <c r="E16" s="336">
        <v>0.9904679318583203</v>
      </c>
      <c r="F16" s="362">
        <v>0</v>
      </c>
      <c r="G16" s="339">
        <v>0.471352438661581</v>
      </c>
      <c r="H16" s="362">
        <v>0.6398157550175596</v>
      </c>
      <c r="I16" s="362">
        <v>2.046563310755369</v>
      </c>
      <c r="J16" s="370">
        <v>95.6166752435762</v>
      </c>
      <c r="K16" s="371">
        <v>2.33333333333333</v>
      </c>
      <c r="L16" s="370">
        <v>0.5792188113276538</v>
      </c>
      <c r="M16" s="371">
        <v>70</v>
      </c>
      <c r="N16" s="371">
        <v>98.31816996634298</v>
      </c>
      <c r="O16" s="370">
        <v>0</v>
      </c>
      <c r="P16" s="371">
        <v>6520.029625611422</v>
      </c>
      <c r="Q16" s="371">
        <v>0.02525806135470831</v>
      </c>
      <c r="R16" s="371">
        <v>0.2488415417414873</v>
      </c>
      <c r="S16" s="371">
        <v>92.00404858299598</v>
      </c>
      <c r="T16" s="372">
        <v>5.195232289932296</v>
      </c>
    </row>
    <row r="17" spans="2:20" s="384" customFormat="1" ht="13.5">
      <c r="B17" s="398">
        <v>2014</v>
      </c>
      <c r="C17" s="399" t="s">
        <v>404</v>
      </c>
      <c r="D17" s="400"/>
      <c r="E17" s="401">
        <v>0.9904679318583203</v>
      </c>
      <c r="F17" s="402">
        <v>0</v>
      </c>
      <c r="G17" s="403">
        <v>0.471352438661581</v>
      </c>
      <c r="H17" s="402">
        <v>0.6398157550175596</v>
      </c>
      <c r="I17" s="402">
        <v>1.12047596426946</v>
      </c>
      <c r="J17" s="404">
        <v>95.08059314974818</v>
      </c>
      <c r="K17" s="405">
        <v>2.9999999999999996</v>
      </c>
      <c r="L17" s="404">
        <v>0.49644695539787076</v>
      </c>
      <c r="M17" s="405">
        <v>79</v>
      </c>
      <c r="N17" s="405">
        <v>98.3005228497822</v>
      </c>
      <c r="O17" s="404">
        <v>2</v>
      </c>
      <c r="P17" s="405">
        <v>6235.704859551588</v>
      </c>
      <c r="Q17" s="405">
        <v>0.02525806135470831</v>
      </c>
      <c r="R17" s="405">
        <v>0.882798603333553</v>
      </c>
      <c r="S17" s="405">
        <v>92.00404858299599</v>
      </c>
      <c r="T17" s="406">
        <v>4.69466030346688</v>
      </c>
    </row>
    <row r="18" spans="2:20" ht="13.5">
      <c r="B18" s="346">
        <v>2015</v>
      </c>
      <c r="C18" s="348" t="s">
        <v>404</v>
      </c>
      <c r="D18" s="366"/>
      <c r="E18" s="336">
        <v>0.9904679318583203</v>
      </c>
      <c r="F18" s="362">
        <v>0</v>
      </c>
      <c r="G18" s="339">
        <v>0.471352438661581</v>
      </c>
      <c r="H18" s="362">
        <v>0.6398157550175596</v>
      </c>
      <c r="I18" s="362">
        <v>2.0554815639196504</v>
      </c>
      <c r="J18" s="370">
        <v>94.26202588258954</v>
      </c>
      <c r="K18" s="371">
        <v>2.7386127875260513</v>
      </c>
      <c r="L18" s="370">
        <v>0.4780601986479024</v>
      </c>
      <c r="M18" s="371">
        <v>98</v>
      </c>
      <c r="N18" s="371">
        <v>98.28365965546232</v>
      </c>
      <c r="O18" s="370">
        <v>0</v>
      </c>
      <c r="P18" s="371">
        <v>6422.8108011964805</v>
      </c>
      <c r="Q18" s="371">
        <v>0.02525806135470831</v>
      </c>
      <c r="R18" s="371">
        <v>0.39381582123302467</v>
      </c>
      <c r="S18" s="371">
        <v>92.00404858299602</v>
      </c>
      <c r="T18" s="372">
        <v>4.271754077151947</v>
      </c>
    </row>
    <row r="19" spans="2:20" s="384" customFormat="1" ht="14.25" thickBot="1">
      <c r="B19" s="407">
        <v>2016</v>
      </c>
      <c r="C19" s="408" t="s">
        <v>404</v>
      </c>
      <c r="D19" s="409"/>
      <c r="E19" s="410">
        <v>0.9904679318583203</v>
      </c>
      <c r="F19" s="411">
        <v>0</v>
      </c>
      <c r="G19" s="412">
        <v>0.471352438661581</v>
      </c>
      <c r="H19" s="411">
        <v>0.6398157550175596</v>
      </c>
      <c r="I19" s="411">
        <v>2.05548156391965</v>
      </c>
      <c r="J19" s="413">
        <v>93.73527708474487</v>
      </c>
      <c r="K19" s="414">
        <v>2.5</v>
      </c>
      <c r="L19" s="413">
        <v>0.47409667832499364</v>
      </c>
      <c r="M19" s="414">
        <v>148</v>
      </c>
      <c r="N19" s="414">
        <v>98.26737368065004</v>
      </c>
      <c r="O19" s="413">
        <v>0</v>
      </c>
      <c r="P19" s="414">
        <v>6749.747644610382</v>
      </c>
      <c r="Q19" s="414">
        <v>0.02525806135470831</v>
      </c>
      <c r="R19" s="414">
        <v>0.38332890238096706</v>
      </c>
      <c r="S19" s="414">
        <v>48.93333332844</v>
      </c>
      <c r="T19" s="415">
        <v>4.015606367317553</v>
      </c>
    </row>
  </sheetData>
  <sheetProtection/>
  <mergeCells count="3">
    <mergeCell ref="E8:T8"/>
    <mergeCell ref="C6:C11"/>
    <mergeCell ref="B6:B11"/>
  </mergeCells>
  <hyperlinks>
    <hyperlink ref="B2" location="Indice!A1" display="Regresar al índice"/>
  </hyperlink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B1:AB19"/>
  <sheetViews>
    <sheetView zoomScalePageLayoutView="0" workbookViewId="0" topLeftCell="A10">
      <selection activeCell="H17" sqref="H17"/>
    </sheetView>
  </sheetViews>
  <sheetFormatPr defaultColWidth="11.421875" defaultRowHeight="15"/>
  <cols>
    <col min="1" max="2" width="11.421875" style="95" customWidth="1"/>
    <col min="3" max="3" width="21.28125" style="95" customWidth="1"/>
    <col min="4" max="4" width="17.00390625" style="95" customWidth="1"/>
    <col min="5" max="5" width="14.57421875" style="95" bestFit="1" customWidth="1"/>
    <col min="6" max="6" width="14.57421875" style="95" hidden="1" customWidth="1"/>
    <col min="7" max="11" width="14.57421875" style="95" bestFit="1" customWidth="1"/>
    <col min="12" max="12" width="14.57421875" style="95" hidden="1" customWidth="1"/>
    <col min="13" max="13" width="14.57421875" style="95" bestFit="1" customWidth="1"/>
    <col min="14" max="14" width="14.57421875" style="95" hidden="1" customWidth="1"/>
    <col min="15" max="16" width="14.57421875" style="95" bestFit="1" customWidth="1"/>
    <col min="17" max="17" width="14.57421875" style="95" hidden="1" customWidth="1"/>
    <col min="18" max="19" width="14.57421875" style="95" bestFit="1" customWidth="1"/>
    <col min="20" max="21" width="14.57421875" style="95" hidden="1" customWidth="1"/>
    <col min="22" max="24" width="14.57421875" style="95" bestFit="1" customWidth="1"/>
    <col min="25" max="28" width="14.57421875" style="95" hidden="1" customWidth="1"/>
    <col min="29" max="16384" width="11.421875" style="95" customWidth="1"/>
  </cols>
  <sheetData>
    <row r="1" spans="2:10" ht="13.5">
      <c r="B1" s="118"/>
      <c r="C1" s="127"/>
      <c r="D1" s="127"/>
      <c r="E1" s="127"/>
      <c r="F1" s="127"/>
      <c r="G1" s="127"/>
      <c r="H1" s="127"/>
      <c r="I1" s="127"/>
      <c r="J1" s="326"/>
    </row>
    <row r="2" spans="2:10" ht="13.5">
      <c r="B2" s="269" t="s">
        <v>182</v>
      </c>
      <c r="C2" s="127"/>
      <c r="D2" s="127"/>
      <c r="E2" s="127"/>
      <c r="F2" s="127"/>
      <c r="G2" s="127"/>
      <c r="H2" s="127"/>
      <c r="I2" s="127"/>
      <c r="J2" s="326"/>
    </row>
    <row r="3" ht="13.5"/>
    <row r="6" spans="2:28" s="340" customFormat="1" ht="13.5">
      <c r="B6" s="662" t="s">
        <v>665</v>
      </c>
      <c r="C6" s="662" t="s">
        <v>290</v>
      </c>
      <c r="D6" s="416" t="s">
        <v>555</v>
      </c>
      <c r="E6" s="152" t="s">
        <v>291</v>
      </c>
      <c r="F6" s="152" t="s">
        <v>291</v>
      </c>
      <c r="G6" s="152" t="s">
        <v>291</v>
      </c>
      <c r="H6" s="152" t="s">
        <v>291</v>
      </c>
      <c r="I6" s="152" t="s">
        <v>291</v>
      </c>
      <c r="J6" s="152" t="s">
        <v>291</v>
      </c>
      <c r="K6" s="152" t="s">
        <v>291</v>
      </c>
      <c r="L6" s="152" t="s">
        <v>291</v>
      </c>
      <c r="M6" s="152" t="s">
        <v>291</v>
      </c>
      <c r="N6" s="152" t="s">
        <v>556</v>
      </c>
      <c r="O6" s="152" t="s">
        <v>556</v>
      </c>
      <c r="P6" s="152" t="s">
        <v>291</v>
      </c>
      <c r="Q6" s="152" t="s">
        <v>556</v>
      </c>
      <c r="R6" s="152" t="s">
        <v>291</v>
      </c>
      <c r="S6" s="152" t="s">
        <v>556</v>
      </c>
      <c r="T6" s="152" t="s">
        <v>556</v>
      </c>
      <c r="U6" s="152" t="s">
        <v>556</v>
      </c>
      <c r="V6" s="152" t="s">
        <v>291</v>
      </c>
      <c r="W6" s="152" t="s">
        <v>291</v>
      </c>
      <c r="X6" s="152" t="s">
        <v>291</v>
      </c>
      <c r="Y6" s="152" t="s">
        <v>291</v>
      </c>
      <c r="Z6" s="152" t="s">
        <v>291</v>
      </c>
      <c r="AA6" s="152" t="s">
        <v>556</v>
      </c>
      <c r="AB6" s="152" t="s">
        <v>556</v>
      </c>
    </row>
    <row r="7" spans="2:28" s="340" customFormat="1" ht="13.5">
      <c r="B7" s="662"/>
      <c r="C7" s="662"/>
      <c r="D7" s="416" t="s">
        <v>292</v>
      </c>
      <c r="E7" s="153">
        <v>0.0529539500537702</v>
      </c>
      <c r="F7" s="153">
        <v>0.25346340517852</v>
      </c>
      <c r="G7" s="153">
        <v>0.503306805842829</v>
      </c>
      <c r="H7" s="153">
        <v>0.503586164798772</v>
      </c>
      <c r="I7" s="153">
        <v>0.713956267461738</v>
      </c>
      <c r="J7" s="153">
        <v>0.50258570060277</v>
      </c>
      <c r="K7" s="153">
        <v>0.503076382546983</v>
      </c>
      <c r="L7" s="153">
        <v>0.948674704224195</v>
      </c>
      <c r="M7" s="153">
        <v>0.0521707774793988</v>
      </c>
      <c r="N7" s="153">
        <v>0.0523873705219351</v>
      </c>
      <c r="O7" s="153">
        <v>0.25164942226296</v>
      </c>
      <c r="P7" s="153">
        <v>0.502032235930197</v>
      </c>
      <c r="Q7" s="153">
        <v>0.503105142046257</v>
      </c>
      <c r="R7" s="153">
        <v>0.252764437637916</v>
      </c>
      <c r="S7" s="153">
        <v>0.0516502891667226</v>
      </c>
      <c r="T7" s="153">
        <v>0.255828263891177</v>
      </c>
      <c r="U7" s="153">
        <v>0.253409515428994</v>
      </c>
      <c r="V7" s="153">
        <v>0.252581257092508</v>
      </c>
      <c r="W7" s="153">
        <v>0.251835580192066</v>
      </c>
      <c r="X7" s="153">
        <v>0.252436024954015</v>
      </c>
      <c r="Y7" s="153">
        <v>0.253561837423628</v>
      </c>
      <c r="Z7" s="153">
        <v>0.952185946125366</v>
      </c>
      <c r="AA7" s="153">
        <v>0.252325114383369</v>
      </c>
      <c r="AB7" s="153">
        <v>0.252036310590396</v>
      </c>
    </row>
    <row r="8" spans="2:28" ht="13.5">
      <c r="B8" s="662"/>
      <c r="C8" s="662"/>
      <c r="D8" s="416" t="s">
        <v>293</v>
      </c>
      <c r="E8" s="664" t="s">
        <v>296</v>
      </c>
      <c r="F8" s="664"/>
      <c r="G8" s="664"/>
      <c r="H8" s="664"/>
      <c r="I8" s="664"/>
      <c r="J8" s="664"/>
      <c r="K8" s="664"/>
      <c r="L8" s="664"/>
      <c r="M8" s="664"/>
      <c r="N8" s="664"/>
      <c r="O8" s="664"/>
      <c r="P8" s="664"/>
      <c r="Q8" s="664"/>
      <c r="R8" s="664"/>
      <c r="S8" s="664"/>
      <c r="T8" s="664"/>
      <c r="U8" s="664"/>
      <c r="V8" s="664"/>
      <c r="W8" s="664"/>
      <c r="X8" s="664"/>
      <c r="Y8" s="664"/>
      <c r="Z8" s="664"/>
      <c r="AA8" s="664"/>
      <c r="AB8" s="664"/>
    </row>
    <row r="9" spans="2:28" ht="67.5">
      <c r="B9" s="662"/>
      <c r="C9" s="662"/>
      <c r="D9" s="416" t="s">
        <v>305</v>
      </c>
      <c r="E9" s="417" t="s">
        <v>330</v>
      </c>
      <c r="F9" s="417" t="s">
        <v>331</v>
      </c>
      <c r="G9" s="417" t="s">
        <v>332</v>
      </c>
      <c r="H9" s="417" t="s">
        <v>333</v>
      </c>
      <c r="I9" s="417" t="s">
        <v>334</v>
      </c>
      <c r="J9" s="417" t="s">
        <v>335</v>
      </c>
      <c r="K9" s="417" t="s">
        <v>336</v>
      </c>
      <c r="L9" s="417" t="s">
        <v>337</v>
      </c>
      <c r="M9" s="417" t="s">
        <v>338</v>
      </c>
      <c r="N9" s="417" t="s">
        <v>339</v>
      </c>
      <c r="O9" s="417" t="s">
        <v>340</v>
      </c>
      <c r="P9" s="417" t="s">
        <v>341</v>
      </c>
      <c r="Q9" s="417" t="s">
        <v>342</v>
      </c>
      <c r="R9" s="417" t="s">
        <v>343</v>
      </c>
      <c r="S9" s="417" t="s">
        <v>344</v>
      </c>
      <c r="T9" s="417" t="s">
        <v>345</v>
      </c>
      <c r="U9" s="417" t="s">
        <v>346</v>
      </c>
      <c r="V9" s="417" t="s">
        <v>347</v>
      </c>
      <c r="W9" s="417" t="s">
        <v>348</v>
      </c>
      <c r="X9" s="417" t="s">
        <v>349</v>
      </c>
      <c r="Y9" s="417" t="s">
        <v>350</v>
      </c>
      <c r="Z9" s="417" t="s">
        <v>351</v>
      </c>
      <c r="AA9" s="417" t="s">
        <v>352</v>
      </c>
      <c r="AB9" s="417" t="s">
        <v>353</v>
      </c>
    </row>
    <row r="10" spans="2:28" ht="148.5">
      <c r="B10" s="662"/>
      <c r="C10" s="662"/>
      <c r="D10" s="416" t="s">
        <v>306</v>
      </c>
      <c r="E10" s="417" t="s">
        <v>439</v>
      </c>
      <c r="F10" s="417" t="s">
        <v>439</v>
      </c>
      <c r="G10" s="417" t="s">
        <v>440</v>
      </c>
      <c r="H10" s="417" t="s">
        <v>441</v>
      </c>
      <c r="I10" s="417" t="s">
        <v>442</v>
      </c>
      <c r="J10" s="417" t="s">
        <v>443</v>
      </c>
      <c r="K10" s="417" t="s">
        <v>444</v>
      </c>
      <c r="L10" s="417" t="s">
        <v>445</v>
      </c>
      <c r="M10" s="417" t="s">
        <v>446</v>
      </c>
      <c r="N10" s="417" t="s">
        <v>447</v>
      </c>
      <c r="O10" s="417" t="s">
        <v>448</v>
      </c>
      <c r="P10" s="417" t="s">
        <v>449</v>
      </c>
      <c r="Q10" s="417" t="s">
        <v>450</v>
      </c>
      <c r="R10" s="417" t="s">
        <v>451</v>
      </c>
      <c r="S10" s="417" t="s">
        <v>451</v>
      </c>
      <c r="T10" s="417" t="s">
        <v>452</v>
      </c>
      <c r="U10" s="417" t="s">
        <v>453</v>
      </c>
      <c r="V10" s="417" t="s">
        <v>452</v>
      </c>
      <c r="W10" s="417" t="s">
        <v>452</v>
      </c>
      <c r="X10" s="417" t="s">
        <v>454</v>
      </c>
      <c r="Y10" s="417" t="s">
        <v>455</v>
      </c>
      <c r="Z10" s="417" t="s">
        <v>456</v>
      </c>
      <c r="AA10" s="417" t="s">
        <v>457</v>
      </c>
      <c r="AB10" s="417" t="s">
        <v>458</v>
      </c>
    </row>
    <row r="11" spans="2:28" ht="54.75" thickBot="1">
      <c r="B11" s="663"/>
      <c r="C11" s="663"/>
      <c r="D11" s="428" t="s">
        <v>183</v>
      </c>
      <c r="E11" s="429" t="s">
        <v>531</v>
      </c>
      <c r="F11" s="429" t="s">
        <v>532</v>
      </c>
      <c r="G11" s="429" t="s">
        <v>533</v>
      </c>
      <c r="H11" s="429" t="s">
        <v>533</v>
      </c>
      <c r="I11" s="429" t="s">
        <v>534</v>
      </c>
      <c r="J11" s="429" t="s">
        <v>535</v>
      </c>
      <c r="K11" s="429" t="s">
        <v>535</v>
      </c>
      <c r="L11" s="429" t="s">
        <v>535</v>
      </c>
      <c r="M11" s="429" t="s">
        <v>536</v>
      </c>
      <c r="N11" s="429" t="s">
        <v>535</v>
      </c>
      <c r="O11" s="429" t="s">
        <v>535</v>
      </c>
      <c r="P11" s="429" t="s">
        <v>535</v>
      </c>
      <c r="Q11" s="429" t="s">
        <v>535</v>
      </c>
      <c r="R11" s="429" t="s">
        <v>516</v>
      </c>
      <c r="S11" s="429" t="s">
        <v>516</v>
      </c>
      <c r="T11" s="429" t="s">
        <v>537</v>
      </c>
      <c r="U11" s="429" t="s">
        <v>503</v>
      </c>
      <c r="V11" s="429" t="s">
        <v>538</v>
      </c>
      <c r="W11" s="429" t="s">
        <v>538</v>
      </c>
      <c r="X11" s="429" t="s">
        <v>538</v>
      </c>
      <c r="Y11" s="417" t="s">
        <v>535</v>
      </c>
      <c r="Z11" s="417" t="s">
        <v>535</v>
      </c>
      <c r="AA11" s="417" t="s">
        <v>503</v>
      </c>
      <c r="AB11" s="417" t="s">
        <v>535</v>
      </c>
    </row>
    <row r="12" spans="2:28" ht="13.5">
      <c r="B12" s="343">
        <v>2009</v>
      </c>
      <c r="C12" s="363" t="s">
        <v>404</v>
      </c>
      <c r="D12" s="270"/>
      <c r="E12" s="432">
        <v>1.1294608643392134</v>
      </c>
      <c r="F12" s="345">
        <v>191.9335677533386</v>
      </c>
      <c r="G12" s="345">
        <v>0.021913457650606594</v>
      </c>
      <c r="H12" s="433">
        <v>0.2589887640449438</v>
      </c>
      <c r="I12" s="367">
        <v>14</v>
      </c>
      <c r="J12" s="433">
        <v>0.3954628128521163</v>
      </c>
      <c r="K12" s="345">
        <v>9.593073000000002</v>
      </c>
      <c r="L12" s="345">
        <v>0.009223546510969249</v>
      </c>
      <c r="M12" s="367">
        <v>13.084975369458128</v>
      </c>
      <c r="N12" s="345">
        <v>0.09623144930136307</v>
      </c>
      <c r="O12" s="433">
        <v>0.1388604876005859</v>
      </c>
      <c r="P12" s="345">
        <v>0.9203299885953388</v>
      </c>
      <c r="Q12" s="345">
        <v>0.21022536204371645</v>
      </c>
      <c r="R12" s="345">
        <v>0.9205000051525676</v>
      </c>
      <c r="S12" s="345">
        <v>0.012184379476293037</v>
      </c>
      <c r="T12" s="345">
        <v>9.67308106744386</v>
      </c>
      <c r="U12" s="345">
        <v>15.67863744388698</v>
      </c>
      <c r="V12" s="345">
        <v>81.68982939824183</v>
      </c>
      <c r="W12" s="345">
        <v>35.090390978008266</v>
      </c>
      <c r="X12" s="365">
        <v>66.03777520954935</v>
      </c>
      <c r="Y12" s="426">
        <v>0.4203620676866681</v>
      </c>
      <c r="Z12" s="420">
        <v>-0.0006208837070507328</v>
      </c>
      <c r="AA12" s="420">
        <v>3.3798223442853894</v>
      </c>
      <c r="AB12" s="420">
        <v>0.0383199471103306</v>
      </c>
    </row>
    <row r="13" spans="2:28" ht="13.5">
      <c r="B13" s="435">
        <v>2010</v>
      </c>
      <c r="C13" s="436" t="s">
        <v>404</v>
      </c>
      <c r="D13" s="437"/>
      <c r="E13" s="438">
        <v>1.1198060976608348</v>
      </c>
      <c r="F13" s="438">
        <v>203.0375562633385</v>
      </c>
      <c r="G13" s="438">
        <v>0.021913457650606594</v>
      </c>
      <c r="H13" s="439">
        <v>0.2589887640449438</v>
      </c>
      <c r="I13" s="440">
        <v>14</v>
      </c>
      <c r="J13" s="439">
        <v>0.36275007027326045</v>
      </c>
      <c r="K13" s="441">
        <v>9.67702</v>
      </c>
      <c r="L13" s="438">
        <v>0.009223546510969249</v>
      </c>
      <c r="M13" s="440">
        <v>13.05073035236972</v>
      </c>
      <c r="N13" s="438">
        <v>0.10099179984296192</v>
      </c>
      <c r="O13" s="439">
        <v>0.1114115345795319</v>
      </c>
      <c r="P13" s="442">
        <v>0.9053184361937052</v>
      </c>
      <c r="Q13" s="442">
        <v>0.21912296474535675</v>
      </c>
      <c r="R13" s="442">
        <v>0.9205000051525676</v>
      </c>
      <c r="S13" s="442">
        <v>0.012184379476293037</v>
      </c>
      <c r="T13" s="441">
        <v>9.834275869430154</v>
      </c>
      <c r="U13" s="441">
        <v>15.415516082253127</v>
      </c>
      <c r="V13" s="438">
        <v>80.47969259096251</v>
      </c>
      <c r="W13" s="438">
        <v>34.57056893875177</v>
      </c>
      <c r="X13" s="443">
        <v>65.05950480501313</v>
      </c>
      <c r="Y13" s="427">
        <v>0.41251237405479163</v>
      </c>
      <c r="Z13" s="425">
        <v>-0.0006208837070507328</v>
      </c>
      <c r="AA13" s="425">
        <v>3.7069981454056733</v>
      </c>
      <c r="AB13" s="423">
        <v>0.09165106612271079</v>
      </c>
    </row>
    <row r="14" spans="2:28" ht="13.5">
      <c r="B14" s="346">
        <v>2011</v>
      </c>
      <c r="C14" s="348" t="s">
        <v>404</v>
      </c>
      <c r="D14" s="369"/>
      <c r="E14" s="362">
        <v>1.1102134866748803</v>
      </c>
      <c r="F14" s="371">
        <v>242.34759190007358</v>
      </c>
      <c r="G14" s="336">
        <v>0.021913457650606594</v>
      </c>
      <c r="H14" s="369">
        <v>0.2589887640449438</v>
      </c>
      <c r="I14" s="336">
        <v>14</v>
      </c>
      <c r="J14" s="362">
        <v>0.40395700916172705</v>
      </c>
      <c r="K14" s="337">
        <v>9.823984999999995</v>
      </c>
      <c r="L14" s="337">
        <v>0.009223546510969249</v>
      </c>
      <c r="M14" s="337">
        <v>13.012588113313896</v>
      </c>
      <c r="N14" s="337">
        <v>0.09955975370670261</v>
      </c>
      <c r="O14" s="371">
        <v>0.12794223264944327</v>
      </c>
      <c r="P14" s="371">
        <v>0.9092225801391219</v>
      </c>
      <c r="Q14" s="336">
        <v>0.254504100065528</v>
      </c>
      <c r="R14" s="336">
        <v>0.9487338492633327</v>
      </c>
      <c r="S14" s="434">
        <v>0.008230347570309698</v>
      </c>
      <c r="T14" s="427">
        <v>9.70650975892421</v>
      </c>
      <c r="U14" s="425">
        <v>14.970818176504807</v>
      </c>
      <c r="V14" s="425">
        <v>80.36362390094911</v>
      </c>
      <c r="W14" s="423">
        <v>34.520710887353225</v>
      </c>
      <c r="X14" s="108">
        <v>64.96567527792959</v>
      </c>
      <c r="Y14" s="95">
        <v>0.41979349821647755</v>
      </c>
      <c r="Z14" s="95">
        <v>-0.0006208837070507328</v>
      </c>
      <c r="AA14" s="425">
        <v>4.120140650958263</v>
      </c>
      <c r="AB14" s="423">
        <v>0.028148982624036645</v>
      </c>
    </row>
    <row r="15" spans="2:28" ht="13.5">
      <c r="B15" s="435">
        <v>2012</v>
      </c>
      <c r="C15" s="436" t="s">
        <v>404</v>
      </c>
      <c r="D15" s="437"/>
      <c r="E15" s="438">
        <v>1.101205700494869</v>
      </c>
      <c r="F15" s="438">
        <v>263.71286357506926</v>
      </c>
      <c r="G15" s="438">
        <v>0.021913457650606594</v>
      </c>
      <c r="H15" s="439">
        <v>0.2589887640449438</v>
      </c>
      <c r="I15" s="440">
        <v>14</v>
      </c>
      <c r="J15" s="439">
        <v>0.36656733272262104</v>
      </c>
      <c r="K15" s="441">
        <v>9.911083999999992</v>
      </c>
      <c r="L15" s="438">
        <v>0.009223546510969249</v>
      </c>
      <c r="M15" s="440">
        <v>12.76929905425245</v>
      </c>
      <c r="N15" s="438">
        <v>0.09340537999312587</v>
      </c>
      <c r="O15" s="439">
        <v>0.1339561563540862</v>
      </c>
      <c r="P15" s="442">
        <v>0.9044946474998184</v>
      </c>
      <c r="Q15" s="442">
        <v>0.296760665763285</v>
      </c>
      <c r="R15" s="442">
        <v>0.9487338492633327</v>
      </c>
      <c r="S15" s="442">
        <v>0.008230347570309698</v>
      </c>
      <c r="T15" s="441">
        <v>10.087270616520208</v>
      </c>
      <c r="U15" s="441">
        <v>14.677502268341259</v>
      </c>
      <c r="V15" s="438">
        <v>77.35172228521311</v>
      </c>
      <c r="W15" s="438">
        <v>33.22692920042825</v>
      </c>
      <c r="X15" s="443">
        <v>62.53086444139806</v>
      </c>
      <c r="Y15" s="427">
        <v>0.4169385969220988</v>
      </c>
      <c r="Z15" s="425">
        <v>-0.0006208837070507328</v>
      </c>
      <c r="AA15" s="425">
        <v>4.014762485034434</v>
      </c>
      <c r="AB15" s="423">
        <v>0.08615255277420708</v>
      </c>
    </row>
    <row r="16" spans="2:28" ht="13.5">
      <c r="B16" s="346">
        <v>2013</v>
      </c>
      <c r="C16" s="348" t="s">
        <v>404</v>
      </c>
      <c r="D16" s="271"/>
      <c r="E16" s="336">
        <v>1.1346414411187997</v>
      </c>
      <c r="F16" s="431">
        <v>260.57941870523604</v>
      </c>
      <c r="G16" s="336">
        <v>0.021913457650606594</v>
      </c>
      <c r="H16" s="362">
        <v>0.2589887640449438</v>
      </c>
      <c r="I16" s="369">
        <v>14</v>
      </c>
      <c r="J16" s="362">
        <v>0.39682196766055994</v>
      </c>
      <c r="K16" s="371">
        <v>9.94260599999999</v>
      </c>
      <c r="L16" s="336">
        <v>0.009223546510969249</v>
      </c>
      <c r="M16" s="369">
        <v>27.776096416009253</v>
      </c>
      <c r="N16" s="336">
        <v>0.08601745410560252</v>
      </c>
      <c r="O16" s="362">
        <v>0.05683165645166588</v>
      </c>
      <c r="P16" s="337">
        <v>0.9404345347510037</v>
      </c>
      <c r="Q16" s="337">
        <v>0.3221376783721883</v>
      </c>
      <c r="R16" s="337">
        <v>0.9452333006079762</v>
      </c>
      <c r="S16" s="337">
        <v>0.008801102984428738</v>
      </c>
      <c r="T16" s="371">
        <v>10.174230956603216</v>
      </c>
      <c r="U16" s="371">
        <v>15.032697311620764</v>
      </c>
      <c r="V16" s="336">
        <v>78.6845419394137</v>
      </c>
      <c r="W16" s="336">
        <v>35.06895251166653</v>
      </c>
      <c r="X16" s="434">
        <v>64.02304601431405</v>
      </c>
      <c r="Y16" s="427">
        <v>0.4116577010177671</v>
      </c>
      <c r="Z16" s="425">
        <v>-0.0006208837070507328</v>
      </c>
      <c r="AA16" s="425">
        <v>4.0875844870315525</v>
      </c>
      <c r="AB16" s="423">
        <v>0.07357751177624006</v>
      </c>
    </row>
    <row r="17" spans="2:28" ht="13.5">
      <c r="B17" s="435">
        <v>2014</v>
      </c>
      <c r="C17" s="436" t="s">
        <v>404</v>
      </c>
      <c r="D17" s="437"/>
      <c r="E17" s="438">
        <v>1.1346414411187997</v>
      </c>
      <c r="F17" s="438">
        <v>279.787875927214</v>
      </c>
      <c r="G17" s="438">
        <v>0.021913457650606594</v>
      </c>
      <c r="H17" s="439">
        <v>0.2589887640449438</v>
      </c>
      <c r="I17" s="440">
        <v>14</v>
      </c>
      <c r="J17" s="439">
        <v>0.39644536144131975</v>
      </c>
      <c r="K17" s="441">
        <v>9.916496000000015</v>
      </c>
      <c r="L17" s="438">
        <v>0.009223546510969249</v>
      </c>
      <c r="M17" s="440">
        <v>24.63930430199618</v>
      </c>
      <c r="N17" s="438">
        <v>0.09769074989740556</v>
      </c>
      <c r="O17" s="439">
        <v>0.08773397883640088</v>
      </c>
      <c r="P17" s="442">
        <v>0.9341496424147718</v>
      </c>
      <c r="Q17" s="442">
        <v>0.31734453747126273</v>
      </c>
      <c r="R17" s="442">
        <v>0.9452333006079762</v>
      </c>
      <c r="S17" s="442">
        <v>0.008801102984428738</v>
      </c>
      <c r="T17" s="441">
        <v>10.963239418743944</v>
      </c>
      <c r="U17" s="441">
        <v>13.65271911139993</v>
      </c>
      <c r="V17" s="438">
        <v>69.80060679243977</v>
      </c>
      <c r="W17" s="438">
        <v>26.01255684990445</v>
      </c>
      <c r="X17" s="443">
        <v>48.102327663982884</v>
      </c>
      <c r="Y17" s="427">
        <v>0.4198093443441841</v>
      </c>
      <c r="Z17" s="425">
        <v>-0.0006208837070507328</v>
      </c>
      <c r="AA17" s="425">
        <v>4.3675422982635554</v>
      </c>
      <c r="AB17" s="423">
        <v>0.03701177137103029</v>
      </c>
    </row>
    <row r="18" spans="2:28" ht="13.5">
      <c r="B18" s="346">
        <v>2015</v>
      </c>
      <c r="C18" s="348" t="s">
        <v>404</v>
      </c>
      <c r="D18" s="271"/>
      <c r="E18" s="336">
        <v>1.1346414411187997</v>
      </c>
      <c r="F18" s="336">
        <v>285.9403742935617</v>
      </c>
      <c r="G18" s="336">
        <v>0.021913457650606594</v>
      </c>
      <c r="H18" s="362">
        <v>0.2589887640449438</v>
      </c>
      <c r="I18" s="369">
        <v>14</v>
      </c>
      <c r="J18" s="362">
        <v>0.4369995207701204</v>
      </c>
      <c r="K18" s="371">
        <v>10.06872999999999</v>
      </c>
      <c r="L18" s="336">
        <v>0.009223546510969249</v>
      </c>
      <c r="M18" s="369">
        <v>27.31303276293558</v>
      </c>
      <c r="N18" s="336">
        <v>0.08600916945430348</v>
      </c>
      <c r="O18" s="362">
        <v>0.1226604422194515</v>
      </c>
      <c r="P18" s="337">
        <v>0.9438003737091808</v>
      </c>
      <c r="Q18" s="337">
        <v>0.3258615232184122</v>
      </c>
      <c r="R18" s="337">
        <v>0.961374829237312</v>
      </c>
      <c r="S18" s="337">
        <v>0.005356959830806092</v>
      </c>
      <c r="T18" s="371">
        <v>10.86468500901969</v>
      </c>
      <c r="U18" s="371">
        <v>14.253856220024508</v>
      </c>
      <c r="V18" s="336">
        <v>71.68979118427745</v>
      </c>
      <c r="W18" s="336">
        <v>26.086080890051647</v>
      </c>
      <c r="X18" s="434">
        <v>47.137279577093</v>
      </c>
      <c r="Y18" s="427">
        <v>0.40852659347765385</v>
      </c>
      <c r="Z18" s="425">
        <v>-0.0006208837070507328</v>
      </c>
      <c r="AA18" s="425">
        <v>3.9597407084846403</v>
      </c>
      <c r="AB18" s="423">
        <v>0.05861450149946901</v>
      </c>
    </row>
    <row r="19" spans="2:28" ht="14.25" thickBot="1">
      <c r="B19" s="444">
        <v>2016</v>
      </c>
      <c r="C19" s="445" t="s">
        <v>404</v>
      </c>
      <c r="D19" s="446"/>
      <c r="E19" s="447">
        <v>0.25589582251538767</v>
      </c>
      <c r="F19" s="447">
        <v>323.0325407279141</v>
      </c>
      <c r="G19" s="447">
        <v>0.056036484831034926</v>
      </c>
      <c r="H19" s="448">
        <v>0.28161559888579385</v>
      </c>
      <c r="I19" s="449">
        <v>14</v>
      </c>
      <c r="J19" s="448">
        <v>0.3858526575147159</v>
      </c>
      <c r="K19" s="450">
        <v>10.142290000000001</v>
      </c>
      <c r="L19" s="447">
        <v>0.009223546510969249</v>
      </c>
      <c r="M19" s="449">
        <v>31.222757371352966</v>
      </c>
      <c r="N19" s="447">
        <v>0.08936845271675614</v>
      </c>
      <c r="O19" s="448">
        <v>0.16137811029574678</v>
      </c>
      <c r="P19" s="451">
        <v>0.933699160490667</v>
      </c>
      <c r="Q19" s="451">
        <v>0.36624055420921314</v>
      </c>
      <c r="R19" s="451">
        <v>0.9379508210401597</v>
      </c>
      <c r="S19" s="451">
        <v>0.009915287976965927</v>
      </c>
      <c r="T19" s="450">
        <v>11.484377506380458</v>
      </c>
      <c r="U19" s="450">
        <v>17.230464227107262</v>
      </c>
      <c r="V19" s="447">
        <v>74.73951251098022</v>
      </c>
      <c r="W19" s="447">
        <v>26.21793591457368</v>
      </c>
      <c r="X19" s="452">
        <v>47.294910244716554</v>
      </c>
      <c r="Y19" s="427">
        <v>0.42879054982936265</v>
      </c>
      <c r="Z19" s="425">
        <v>-0.0006208837070507328</v>
      </c>
      <c r="AA19" s="425">
        <v>3.707489011902635</v>
      </c>
      <c r="AB19" s="423">
        <v>0.06692340975129119</v>
      </c>
    </row>
  </sheetData>
  <sheetProtection/>
  <mergeCells count="3">
    <mergeCell ref="C6:C11"/>
    <mergeCell ref="E8:AB8"/>
    <mergeCell ref="B6:B11"/>
  </mergeCells>
  <hyperlinks>
    <hyperlink ref="B2" location="Indice!A1" display="Regresar al índice"/>
  </hyperlink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B1:R17"/>
  <sheetViews>
    <sheetView zoomScalePageLayoutView="0" workbookViewId="0" topLeftCell="A1">
      <selection activeCell="A1" sqref="A1"/>
    </sheetView>
  </sheetViews>
  <sheetFormatPr defaultColWidth="11.421875" defaultRowHeight="15"/>
  <cols>
    <col min="1" max="2" width="11.421875" style="95" customWidth="1"/>
    <col min="3" max="3" width="23.28125" style="95" hidden="1" customWidth="1"/>
    <col min="4" max="4" width="17.00390625" style="95" hidden="1" customWidth="1"/>
    <col min="5" max="5" width="21.140625" style="95" customWidth="1"/>
    <col min="6" max="6" width="17.00390625" style="95" customWidth="1"/>
    <col min="7" max="7" width="12.7109375" style="95" customWidth="1"/>
    <col min="8" max="8" width="13.140625" style="95" customWidth="1"/>
    <col min="9" max="9" width="13.140625" style="95" hidden="1" customWidth="1"/>
    <col min="10" max="10" width="11.421875" style="95" customWidth="1"/>
    <col min="11" max="12" width="0" style="95" hidden="1" customWidth="1"/>
    <col min="13" max="13" width="11.421875" style="95" customWidth="1"/>
    <col min="14" max="14" width="0" style="95" hidden="1" customWidth="1"/>
    <col min="15" max="16" width="11.421875" style="95" customWidth="1"/>
    <col min="17" max="18" width="0" style="95" hidden="1" customWidth="1"/>
    <col min="19" max="16384" width="11.421875" style="95" customWidth="1"/>
  </cols>
  <sheetData>
    <row r="1" spans="4:6" ht="13.5">
      <c r="D1" s="118"/>
      <c r="E1" s="127"/>
      <c r="F1" s="127"/>
    </row>
    <row r="2" spans="4:6" ht="13.5">
      <c r="D2" s="269" t="s">
        <v>182</v>
      </c>
      <c r="E2" s="127"/>
      <c r="F2" s="327" t="s">
        <v>182</v>
      </c>
    </row>
    <row r="3" ht="13.5"/>
    <row r="4" spans="3:18" ht="13.5">
      <c r="C4" s="658" t="s">
        <v>288</v>
      </c>
      <c r="D4" s="658" t="s">
        <v>289</v>
      </c>
      <c r="E4" s="658" t="s">
        <v>290</v>
      </c>
      <c r="F4" s="416" t="s">
        <v>555</v>
      </c>
      <c r="G4" s="330" t="s">
        <v>291</v>
      </c>
      <c r="H4" s="330" t="s">
        <v>291</v>
      </c>
      <c r="I4" s="330" t="s">
        <v>291</v>
      </c>
      <c r="J4" s="330" t="s">
        <v>556</v>
      </c>
      <c r="K4" s="330" t="s">
        <v>556</v>
      </c>
      <c r="L4" s="330" t="s">
        <v>556</v>
      </c>
      <c r="M4" s="330" t="s">
        <v>556</v>
      </c>
      <c r="N4" s="330" t="s">
        <v>291</v>
      </c>
      <c r="O4" s="330" t="s">
        <v>291</v>
      </c>
      <c r="P4" s="330" t="s">
        <v>556</v>
      </c>
      <c r="Q4" s="330" t="s">
        <v>556</v>
      </c>
      <c r="R4" s="330" t="s">
        <v>556</v>
      </c>
    </row>
    <row r="5" spans="3:18" ht="13.5">
      <c r="C5" s="658"/>
      <c r="D5" s="658"/>
      <c r="E5" s="658"/>
      <c r="F5" s="416" t="s">
        <v>292</v>
      </c>
      <c r="G5" s="453">
        <v>0.253019126701032</v>
      </c>
      <c r="H5" s="453">
        <v>0.0520086156945066</v>
      </c>
      <c r="I5" s="453">
        <v>0.252208228009446</v>
      </c>
      <c r="J5" s="453">
        <v>0.0527059722620201</v>
      </c>
      <c r="K5" s="453">
        <v>0.253242757797348</v>
      </c>
      <c r="L5" s="453">
        <v>0.952047723807152</v>
      </c>
      <c r="M5" s="453">
        <v>0.253277776489517</v>
      </c>
      <c r="N5" s="453">
        <v>0.503611111676961</v>
      </c>
      <c r="O5" s="453">
        <v>0.510736878614849</v>
      </c>
      <c r="P5" s="453">
        <v>0.507133341580488</v>
      </c>
      <c r="Q5" s="453">
        <v>0.252340905049582</v>
      </c>
      <c r="R5" s="453">
        <v>0.503359445791432</v>
      </c>
    </row>
    <row r="6" spans="3:18" ht="13.5">
      <c r="C6" s="658"/>
      <c r="D6" s="658"/>
      <c r="E6" s="658"/>
      <c r="F6" s="328" t="s">
        <v>293</v>
      </c>
      <c r="G6" s="665" t="s">
        <v>297</v>
      </c>
      <c r="H6" s="665"/>
      <c r="I6" s="665"/>
      <c r="J6" s="665"/>
      <c r="K6" s="665"/>
      <c r="L6" s="665"/>
      <c r="M6" s="665"/>
      <c r="N6" s="665"/>
      <c r="O6" s="665"/>
      <c r="P6" s="665"/>
      <c r="Q6" s="665"/>
      <c r="R6" s="665"/>
    </row>
    <row r="7" spans="3:18" ht="81">
      <c r="C7" s="658"/>
      <c r="D7" s="658"/>
      <c r="E7" s="658"/>
      <c r="F7" s="328" t="s">
        <v>305</v>
      </c>
      <c r="G7" s="330" t="s">
        <v>354</v>
      </c>
      <c r="H7" s="330" t="s">
        <v>355</v>
      </c>
      <c r="I7" s="330" t="s">
        <v>356</v>
      </c>
      <c r="J7" s="330" t="s">
        <v>357</v>
      </c>
      <c r="K7" s="330" t="s">
        <v>358</v>
      </c>
      <c r="L7" s="330" t="s">
        <v>359</v>
      </c>
      <c r="M7" s="330" t="s">
        <v>360</v>
      </c>
      <c r="N7" s="330" t="s">
        <v>361</v>
      </c>
      <c r="O7" s="330" t="s">
        <v>362</v>
      </c>
      <c r="P7" s="330" t="s">
        <v>363</v>
      </c>
      <c r="Q7" s="330" t="s">
        <v>364</v>
      </c>
      <c r="R7" s="330" t="s">
        <v>365</v>
      </c>
    </row>
    <row r="8" spans="3:18" ht="148.5">
      <c r="C8" s="658"/>
      <c r="D8" s="658"/>
      <c r="E8" s="658"/>
      <c r="F8" s="328" t="s">
        <v>306</v>
      </c>
      <c r="G8" s="330" t="s">
        <v>459</v>
      </c>
      <c r="H8" s="330" t="s">
        <v>460</v>
      </c>
      <c r="I8" s="330" t="s">
        <v>461</v>
      </c>
      <c r="J8" s="330" t="s">
        <v>462</v>
      </c>
      <c r="K8" s="330" t="s">
        <v>455</v>
      </c>
      <c r="L8" s="330" t="s">
        <v>463</v>
      </c>
      <c r="M8" s="330" t="s">
        <v>464</v>
      </c>
      <c r="N8" s="330" t="s">
        <v>465</v>
      </c>
      <c r="O8" s="330" t="s">
        <v>466</v>
      </c>
      <c r="P8" s="330" t="s">
        <v>467</v>
      </c>
      <c r="Q8" s="330" t="s">
        <v>468</v>
      </c>
      <c r="R8" s="330" t="s">
        <v>469</v>
      </c>
    </row>
    <row r="9" spans="3:18" ht="41.25" thickBot="1">
      <c r="C9" s="659"/>
      <c r="D9" s="659"/>
      <c r="E9" s="659"/>
      <c r="F9" s="341" t="s">
        <v>183</v>
      </c>
      <c r="G9" s="342" t="s">
        <v>535</v>
      </c>
      <c r="H9" s="342" t="s">
        <v>539</v>
      </c>
      <c r="I9" s="342" t="s">
        <v>511</v>
      </c>
      <c r="J9" s="342" t="s">
        <v>540</v>
      </c>
      <c r="K9" s="342" t="s">
        <v>541</v>
      </c>
      <c r="L9" s="342" t="s">
        <v>535</v>
      </c>
      <c r="M9" s="342" t="s">
        <v>535</v>
      </c>
      <c r="N9" s="342" t="s">
        <v>535</v>
      </c>
      <c r="O9" s="342" t="s">
        <v>513</v>
      </c>
      <c r="P9" s="342" t="s">
        <v>542</v>
      </c>
      <c r="Q9" s="342" t="s">
        <v>503</v>
      </c>
      <c r="R9" s="342" t="s">
        <v>535</v>
      </c>
    </row>
    <row r="10" spans="2:18" ht="13.5">
      <c r="B10" s="343">
        <v>2009</v>
      </c>
      <c r="C10" s="363" t="s">
        <v>403</v>
      </c>
      <c r="D10" s="363">
        <v>13</v>
      </c>
      <c r="E10" s="363" t="s">
        <v>404</v>
      </c>
      <c r="F10" s="363"/>
      <c r="G10" s="473">
        <v>5826.28054100001</v>
      </c>
      <c r="H10" s="345">
        <v>173.45056269118555</v>
      </c>
      <c r="I10" s="345">
        <v>0.03788124472387937</v>
      </c>
      <c r="J10" s="345">
        <v>0.35999999999999965</v>
      </c>
      <c r="K10" s="345">
        <v>0.27896082028117</v>
      </c>
      <c r="L10" s="433">
        <v>0.07728706903900798</v>
      </c>
      <c r="M10" s="433">
        <v>0.34301617965056336</v>
      </c>
      <c r="N10" s="433">
        <v>0.08530815321433761</v>
      </c>
      <c r="O10" s="474">
        <v>0.06064111914075449</v>
      </c>
      <c r="P10" s="368">
        <v>26.594529614786854</v>
      </c>
      <c r="Q10" s="426">
        <v>0.004019926485620471</v>
      </c>
      <c r="R10" s="420">
        <v>0.5194503728142887</v>
      </c>
    </row>
    <row r="11" spans="2:18" ht="13.5">
      <c r="B11" s="475">
        <v>2010</v>
      </c>
      <c r="C11" s="459" t="s">
        <v>403</v>
      </c>
      <c r="D11" s="460">
        <v>13</v>
      </c>
      <c r="E11" s="460" t="s">
        <v>404</v>
      </c>
      <c r="F11" s="460"/>
      <c r="G11" s="461">
        <v>5877.2626620000065</v>
      </c>
      <c r="H11" s="462">
        <v>171.42806197685027</v>
      </c>
      <c r="I11" s="463">
        <v>0.10994641073084431</v>
      </c>
      <c r="J11" s="464">
        <v>0.43499999999999955</v>
      </c>
      <c r="K11" s="465">
        <v>0.2909448767897885</v>
      </c>
      <c r="L11" s="466">
        <v>0.07728706903900798</v>
      </c>
      <c r="M11" s="466">
        <v>0.34060185763888695</v>
      </c>
      <c r="N11" s="466">
        <v>0.09163282162237849</v>
      </c>
      <c r="O11" s="467">
        <v>0.06064111914075449</v>
      </c>
      <c r="P11" s="476">
        <v>26.594529614786854</v>
      </c>
      <c r="Q11" s="458">
        <v>0.00386398707935005</v>
      </c>
      <c r="R11" s="424">
        <v>0.5310260636538761</v>
      </c>
    </row>
    <row r="12" spans="2:18" ht="13.5">
      <c r="B12" s="346">
        <v>2011</v>
      </c>
      <c r="C12" s="366" t="s">
        <v>403</v>
      </c>
      <c r="D12" s="348">
        <v>13</v>
      </c>
      <c r="E12" s="348" t="s">
        <v>404</v>
      </c>
      <c r="F12" s="348"/>
      <c r="G12" s="468">
        <v>6399.725503000009</v>
      </c>
      <c r="H12" s="469">
        <v>168.24489403847986</v>
      </c>
      <c r="I12" s="336">
        <v>0.12122316399584038</v>
      </c>
      <c r="J12" s="470">
        <v>0.38599999999999945</v>
      </c>
      <c r="K12" s="471">
        <v>0.32987265140588806</v>
      </c>
      <c r="L12" s="362">
        <v>0.07728706903900798</v>
      </c>
      <c r="M12" s="362">
        <v>0.3444285828481668</v>
      </c>
      <c r="N12" s="362">
        <v>0.08759836310681998</v>
      </c>
      <c r="O12" s="472">
        <v>0.06064111914075449</v>
      </c>
      <c r="P12" s="477">
        <v>26.594529614786854</v>
      </c>
      <c r="Q12" s="458">
        <v>0.00363041065095582</v>
      </c>
      <c r="R12" s="424">
        <v>0.5290968540491364</v>
      </c>
    </row>
    <row r="13" spans="2:18" ht="13.5">
      <c r="B13" s="475">
        <v>2012</v>
      </c>
      <c r="C13" s="459" t="s">
        <v>403</v>
      </c>
      <c r="D13" s="460">
        <v>13</v>
      </c>
      <c r="E13" s="460" t="s">
        <v>404</v>
      </c>
      <c r="F13" s="460"/>
      <c r="G13" s="461">
        <v>6259.575346999991</v>
      </c>
      <c r="H13" s="462">
        <v>159.89586187854053</v>
      </c>
      <c r="I13" s="463">
        <v>0.12967893945305126</v>
      </c>
      <c r="J13" s="464">
        <v>0.3999999999999994</v>
      </c>
      <c r="K13" s="465">
        <v>0.3774027591530997</v>
      </c>
      <c r="L13" s="466">
        <v>0.07728706903900798</v>
      </c>
      <c r="M13" s="466">
        <v>0.37055325781897425</v>
      </c>
      <c r="N13" s="466">
        <v>0.0938088838766531</v>
      </c>
      <c r="O13" s="467">
        <v>0.06064111914075449</v>
      </c>
      <c r="P13" s="476">
        <v>26.594529614786854</v>
      </c>
      <c r="Q13" s="458">
        <v>0.0034021009548717424</v>
      </c>
      <c r="R13" s="424">
        <v>0.5342555175367346</v>
      </c>
    </row>
    <row r="14" spans="2:18" ht="13.5">
      <c r="B14" s="346">
        <v>2013</v>
      </c>
      <c r="C14" s="366" t="s">
        <v>403</v>
      </c>
      <c r="D14" s="348">
        <v>13</v>
      </c>
      <c r="E14" s="348" t="s">
        <v>404</v>
      </c>
      <c r="F14" s="348"/>
      <c r="G14" s="468">
        <v>6186.9611850000065</v>
      </c>
      <c r="H14" s="469">
        <v>160.70185289418794</v>
      </c>
      <c r="I14" s="336">
        <v>0.2929070928807569</v>
      </c>
      <c r="J14" s="470">
        <v>0.3939999999999993</v>
      </c>
      <c r="K14" s="471">
        <v>0.4118806792557207</v>
      </c>
      <c r="L14" s="362">
        <v>0.07728706903900798</v>
      </c>
      <c r="M14" s="362">
        <v>0.34265029100496347</v>
      </c>
      <c r="N14" s="362">
        <v>0.08783361135506675</v>
      </c>
      <c r="O14" s="472">
        <v>0.06064111914075449</v>
      </c>
      <c r="P14" s="477">
        <v>26.594529614786854</v>
      </c>
      <c r="Q14" s="458">
        <v>0.0034830890111379755</v>
      </c>
      <c r="R14" s="424">
        <v>0.5394233919176737</v>
      </c>
    </row>
    <row r="15" spans="2:18" ht="13.5">
      <c r="B15" s="475">
        <v>2014</v>
      </c>
      <c r="C15" s="459" t="s">
        <v>403</v>
      </c>
      <c r="D15" s="460">
        <v>13</v>
      </c>
      <c r="E15" s="460" t="s">
        <v>404</v>
      </c>
      <c r="F15" s="460"/>
      <c r="G15" s="461">
        <v>5911.1987390000095</v>
      </c>
      <c r="H15" s="462">
        <v>163.43474817586116</v>
      </c>
      <c r="I15" s="463">
        <v>2.09264356491823</v>
      </c>
      <c r="J15" s="464">
        <v>0.37800000000000006</v>
      </c>
      <c r="K15" s="465">
        <v>0.41287520095309865</v>
      </c>
      <c r="L15" s="466">
        <v>0.07728706903900798</v>
      </c>
      <c r="M15" s="466">
        <v>0.33465299535698345</v>
      </c>
      <c r="N15" s="466">
        <v>0.08193368248956989</v>
      </c>
      <c r="O15" s="467">
        <v>0.06064111914075449</v>
      </c>
      <c r="P15" s="476">
        <v>26.594529614786854</v>
      </c>
      <c r="Q15" s="458">
        <v>0.00385078304239009</v>
      </c>
      <c r="R15" s="424">
        <v>0.5342937235001605</v>
      </c>
    </row>
    <row r="16" spans="2:18" ht="13.5">
      <c r="B16" s="346">
        <v>2015</v>
      </c>
      <c r="C16" s="366" t="s">
        <v>403</v>
      </c>
      <c r="D16" s="348">
        <v>13</v>
      </c>
      <c r="E16" s="348" t="s">
        <v>404</v>
      </c>
      <c r="F16" s="348"/>
      <c r="G16" s="468">
        <v>6770.045814000008</v>
      </c>
      <c r="H16" s="469">
        <v>158.0386407526562</v>
      </c>
      <c r="I16" s="336">
        <v>0.027852547965399176</v>
      </c>
      <c r="J16" s="470">
        <v>0.40899999999999964</v>
      </c>
      <c r="K16" s="471">
        <v>0.4501792779729158</v>
      </c>
      <c r="L16" s="362">
        <v>0.07728706903900798</v>
      </c>
      <c r="M16" s="362">
        <v>0.3486917790547481</v>
      </c>
      <c r="N16" s="362">
        <v>0.08906877143179705</v>
      </c>
      <c r="O16" s="472">
        <v>0.06281750842626328</v>
      </c>
      <c r="P16" s="477">
        <v>26.594529614786854</v>
      </c>
      <c r="Q16" s="458">
        <v>0.0033604709954202787</v>
      </c>
      <c r="R16" s="424">
        <v>0.540797220548444</v>
      </c>
    </row>
    <row r="17" spans="2:18" ht="14.25" thickBot="1">
      <c r="B17" s="478">
        <v>2016</v>
      </c>
      <c r="C17" s="479" t="s">
        <v>403</v>
      </c>
      <c r="D17" s="480">
        <v>13</v>
      </c>
      <c r="E17" s="480" t="s">
        <v>404</v>
      </c>
      <c r="F17" s="480"/>
      <c r="G17" s="481">
        <v>7253.042699999994</v>
      </c>
      <c r="H17" s="482">
        <v>158.47847391712878</v>
      </c>
      <c r="I17" s="483">
        <v>-0.23746350670778493</v>
      </c>
      <c r="J17" s="484">
        <v>0.37399999999999956</v>
      </c>
      <c r="K17" s="485">
        <v>0.46487353563668454</v>
      </c>
      <c r="L17" s="486">
        <v>0.07728706903900798</v>
      </c>
      <c r="M17" s="486">
        <v>0.34529884185878945</v>
      </c>
      <c r="N17" s="486">
        <v>0.08922354214503951</v>
      </c>
      <c r="O17" s="487">
        <v>0.06281750842626328</v>
      </c>
      <c r="P17" s="488">
        <v>14.486467478122796</v>
      </c>
      <c r="Q17" s="458">
        <v>0.0040123704509146116</v>
      </c>
      <c r="R17" s="424">
        <v>0.5196980886952134</v>
      </c>
    </row>
  </sheetData>
  <sheetProtection/>
  <mergeCells count="4">
    <mergeCell ref="C4:C9"/>
    <mergeCell ref="D4:D9"/>
    <mergeCell ref="E4:E9"/>
    <mergeCell ref="G6:R6"/>
  </mergeCells>
  <hyperlinks>
    <hyperlink ref="D2" location="Indice!A1" display="Regresar al índice"/>
    <hyperlink ref="F2" location="Indice!A1" display="Regresar al índice"/>
  </hyperlink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C1:O17"/>
  <sheetViews>
    <sheetView zoomScalePageLayoutView="0" workbookViewId="0" topLeftCell="A6">
      <selection activeCell="E9" sqref="E9"/>
    </sheetView>
  </sheetViews>
  <sheetFormatPr defaultColWidth="11.421875" defaultRowHeight="15"/>
  <cols>
    <col min="1" max="3" width="11.421875" style="95" customWidth="1"/>
    <col min="4" max="4" width="18.57421875" style="95" customWidth="1"/>
    <col min="5" max="5" width="16.7109375" style="95" bestFit="1" customWidth="1"/>
    <col min="6" max="15" width="17.00390625" style="340" customWidth="1"/>
    <col min="16" max="16384" width="11.421875" style="95" customWidth="1"/>
  </cols>
  <sheetData>
    <row r="1" spans="4:15" ht="13.5">
      <c r="D1" s="118"/>
      <c r="E1" s="127"/>
      <c r="F1" s="127"/>
      <c r="G1" s="95"/>
      <c r="H1" s="95"/>
      <c r="I1" s="95"/>
      <c r="J1" s="95"/>
      <c r="K1" s="95"/>
      <c r="L1" s="95"/>
      <c r="M1" s="95"/>
      <c r="N1" s="95"/>
      <c r="O1" s="95"/>
    </row>
    <row r="2" spans="4:15" ht="13.5">
      <c r="D2" s="269"/>
      <c r="E2" s="127"/>
      <c r="F2" s="327" t="s">
        <v>182</v>
      </c>
      <c r="G2" s="95"/>
      <c r="H2" s="95"/>
      <c r="I2" s="95"/>
      <c r="J2" s="95"/>
      <c r="K2" s="95"/>
      <c r="L2" s="95"/>
      <c r="M2" s="95"/>
      <c r="N2" s="95"/>
      <c r="O2" s="95"/>
    </row>
    <row r="3" ht="13.5"/>
    <row r="4" spans="3:15" ht="54">
      <c r="C4" s="658" t="s">
        <v>665</v>
      </c>
      <c r="D4" s="658" t="s">
        <v>290</v>
      </c>
      <c r="E4" s="416" t="s">
        <v>555</v>
      </c>
      <c r="F4" s="329" t="str">
        <f>'[1]Cds 2008'!CJ4</f>
        <v>Crédito a las empresas</v>
      </c>
      <c r="G4" s="329" t="str">
        <f>'[1]Cds 2008'!CK4</f>
        <v>Tamaño del mercado hipotecario</v>
      </c>
      <c r="H4" s="329" t="str">
        <f>'[1]Cds 2008'!CL4</f>
        <v>Sectores que han presentado alto crecimiento</v>
      </c>
      <c r="I4" s="329" t="str">
        <f>'[1]Cds 2008'!CM4</f>
        <v>Crecimiento del PIB estatal</v>
      </c>
      <c r="J4" s="329" t="str">
        <f>'[1]Cds 2008'!CN4</f>
        <v>Crecimiento del salario</v>
      </c>
      <c r="K4" s="329" t="str">
        <f>'[1]Cds 2008'!CO4</f>
        <v>Diversificación económica</v>
      </c>
      <c r="L4" s="329" t="str">
        <f>'[1]Cds 2008'!CP4</f>
        <v>Deuda municipal</v>
      </c>
      <c r="M4" s="329" t="str">
        <f>'[1]Cds 2008'!CQ4</f>
        <v>Desempleo</v>
      </c>
      <c r="N4" s="329" t="str">
        <f>'[1]Cds 2008'!CR4</f>
        <v>Personas con ingresos mayores al promedio de la Ciudad</v>
      </c>
      <c r="O4" s="329" t="str">
        <f>'[1]Cds 2008'!CS4</f>
        <v>Participación laboral</v>
      </c>
    </row>
    <row r="5" spans="3:15" ht="121.5">
      <c r="C5" s="658"/>
      <c r="D5" s="658"/>
      <c r="E5" s="416" t="s">
        <v>292</v>
      </c>
      <c r="F5" s="329" t="str">
        <f>'[1]Cds 2008'!CJ5</f>
        <v>Pesos por cada mil pesos del PIB</v>
      </c>
      <c r="G5" s="329" t="str">
        <f>'[1]Cds 2008'!CK5</f>
        <v>Créditos por cada mil habitantes</v>
      </c>
      <c r="H5" s="329" t="str">
        <f>'[1]Cds 2008'!CL5</f>
        <v>Porcentaje del PIB en sectores que crecen a una tasa de crecimiento superior al promedio nacional (1993-2014)</v>
      </c>
      <c r="I5" s="329" t="str">
        <f>'[1]Cds 2008'!CM5</f>
        <v>Tasa de crecimiento promedio anual estatal (2006-2014)</v>
      </c>
      <c r="J5" s="329" t="str">
        <f>'[1]Cds 2008'!CN5</f>
        <v>Tasa de crecimiento promedio anual (2008-2016)</v>
      </c>
      <c r="K5" s="329" t="str">
        <f>'[1]Cds 2008'!CO5</f>
        <v>Número de sectores económicos presentes</v>
      </c>
      <c r="L5" s="329" t="str">
        <f>'[1]Cds 2008'!CP5</f>
        <v>Porcentaje de los ingresos</v>
      </c>
      <c r="M5" s="329" t="str">
        <f>'[1]Cds 2008'!CQ5</f>
        <v>Porcentaje de la PEA</v>
      </c>
      <c r="N5" s="329" t="str">
        <f>'[1]Cds 2008'!CR5</f>
        <v>Porcentaje de la población ocupada</v>
      </c>
      <c r="O5" s="329" t="str">
        <f>'[1]Cds 2008'!CS5</f>
        <v>Población ocupada como porcentaje de la población total</v>
      </c>
    </row>
    <row r="6" spans="3:15" ht="15" customHeight="1">
      <c r="C6" s="658"/>
      <c r="D6" s="658"/>
      <c r="E6" s="328" t="s">
        <v>293</v>
      </c>
      <c r="F6" s="666" t="s">
        <v>298</v>
      </c>
      <c r="G6" s="666"/>
      <c r="H6" s="666"/>
      <c r="I6" s="666"/>
      <c r="J6" s="666"/>
      <c r="K6" s="666"/>
      <c r="L6" s="666"/>
      <c r="M6" s="666"/>
      <c r="N6" s="666"/>
      <c r="O6" s="667"/>
    </row>
    <row r="7" spans="3:15" ht="54">
      <c r="C7" s="658"/>
      <c r="D7" s="658"/>
      <c r="E7" s="328" t="s">
        <v>305</v>
      </c>
      <c r="F7" s="330" t="s">
        <v>366</v>
      </c>
      <c r="G7" s="330" t="s">
        <v>367</v>
      </c>
      <c r="H7" s="330" t="s">
        <v>368</v>
      </c>
      <c r="I7" s="330" t="s">
        <v>369</v>
      </c>
      <c r="J7" s="330" t="s">
        <v>370</v>
      </c>
      <c r="K7" s="330" t="s">
        <v>371</v>
      </c>
      <c r="L7" s="330" t="s">
        <v>372</v>
      </c>
      <c r="M7" s="330" t="s">
        <v>373</v>
      </c>
      <c r="N7" s="330" t="s">
        <v>374</v>
      </c>
      <c r="O7" s="330" t="s">
        <v>375</v>
      </c>
    </row>
    <row r="8" spans="3:15" ht="121.5">
      <c r="C8" s="658"/>
      <c r="D8" s="658"/>
      <c r="E8" s="328" t="s">
        <v>306</v>
      </c>
      <c r="F8" s="330" t="s">
        <v>470</v>
      </c>
      <c r="G8" s="330" t="s">
        <v>471</v>
      </c>
      <c r="H8" s="330" t="s">
        <v>472</v>
      </c>
      <c r="I8" s="330" t="s">
        <v>473</v>
      </c>
      <c r="J8" s="330" t="s">
        <v>474</v>
      </c>
      <c r="K8" s="330" t="s">
        <v>475</v>
      </c>
      <c r="L8" s="330" t="s">
        <v>476</v>
      </c>
      <c r="M8" s="330" t="s">
        <v>450</v>
      </c>
      <c r="N8" s="330" t="s">
        <v>455</v>
      </c>
      <c r="O8" s="330" t="s">
        <v>477</v>
      </c>
    </row>
    <row r="9" spans="3:15" ht="27.75" thickBot="1">
      <c r="C9" s="659"/>
      <c r="D9" s="659"/>
      <c r="E9" s="341" t="s">
        <v>183</v>
      </c>
      <c r="F9" s="342" t="s">
        <v>501</v>
      </c>
      <c r="G9" s="342" t="s">
        <v>501</v>
      </c>
      <c r="H9" s="342" t="s">
        <v>543</v>
      </c>
      <c r="I9" s="342" t="s">
        <v>503</v>
      </c>
      <c r="J9" s="342" t="s">
        <v>535</v>
      </c>
      <c r="K9" s="342" t="s">
        <v>544</v>
      </c>
      <c r="L9" s="342" t="s">
        <v>545</v>
      </c>
      <c r="M9" s="342" t="s">
        <v>535</v>
      </c>
      <c r="N9" s="342" t="s">
        <v>535</v>
      </c>
      <c r="O9" s="342" t="s">
        <v>535</v>
      </c>
    </row>
    <row r="10" spans="3:15" ht="13.5">
      <c r="C10" s="343">
        <v>2009</v>
      </c>
      <c r="D10" s="363" t="s">
        <v>404</v>
      </c>
      <c r="E10" s="270"/>
      <c r="F10" s="492">
        <v>134.76245293677977</v>
      </c>
      <c r="G10" s="493">
        <v>14.146155407867678</v>
      </c>
      <c r="H10" s="433">
        <v>0.7452067465584852</v>
      </c>
      <c r="I10" s="433">
        <v>0.02425319009764096</v>
      </c>
      <c r="J10" s="433">
        <v>0.0302174321009042</v>
      </c>
      <c r="K10" s="367">
        <v>935</v>
      </c>
      <c r="L10" s="433">
        <v>0.06377816547674002</v>
      </c>
      <c r="M10" s="433">
        <v>0.08172602333935523</v>
      </c>
      <c r="N10" s="433">
        <v>0.2159806890569922</v>
      </c>
      <c r="O10" s="490">
        <v>0.43311478762846806</v>
      </c>
    </row>
    <row r="11" spans="3:15" ht="13.5">
      <c r="C11" s="496">
        <v>2010</v>
      </c>
      <c r="D11" s="497" t="s">
        <v>404</v>
      </c>
      <c r="E11" s="498"/>
      <c r="F11" s="499">
        <v>129.5219744441068</v>
      </c>
      <c r="G11" s="500">
        <v>14.025232377976817</v>
      </c>
      <c r="H11" s="501">
        <v>0.7019831970386716</v>
      </c>
      <c r="I11" s="501">
        <v>0.02426694639430173</v>
      </c>
      <c r="J11" s="501">
        <v>0.0302174321009042</v>
      </c>
      <c r="K11" s="502">
        <v>935</v>
      </c>
      <c r="L11" s="501">
        <v>0.058395237771017794</v>
      </c>
      <c r="M11" s="501">
        <v>0.07187003636373351</v>
      </c>
      <c r="N11" s="501">
        <v>0.20459979918075757</v>
      </c>
      <c r="O11" s="503">
        <v>0.44054761013550625</v>
      </c>
    </row>
    <row r="12" spans="3:15" ht="13.5">
      <c r="C12" s="346">
        <v>2011</v>
      </c>
      <c r="D12" s="348" t="s">
        <v>404</v>
      </c>
      <c r="E12" s="271"/>
      <c r="F12" s="494">
        <v>153.16717549601657</v>
      </c>
      <c r="G12" s="495">
        <v>15.44477278455048</v>
      </c>
      <c r="H12" s="362">
        <v>0.7245540073668998</v>
      </c>
      <c r="I12" s="362">
        <v>0.024280570759864662</v>
      </c>
      <c r="J12" s="362">
        <v>0.0302174321009042</v>
      </c>
      <c r="K12" s="430">
        <v>935</v>
      </c>
      <c r="L12" s="362">
        <v>0.07102363354785189</v>
      </c>
      <c r="M12" s="362">
        <v>0.06678098321535354</v>
      </c>
      <c r="N12" s="362">
        <v>0.18753721284056998</v>
      </c>
      <c r="O12" s="491">
        <v>0.43980291467433114</v>
      </c>
    </row>
    <row r="13" spans="3:15" ht="13.5">
      <c r="C13" s="496">
        <v>2012</v>
      </c>
      <c r="D13" s="497" t="s">
        <v>404</v>
      </c>
      <c r="E13" s="498"/>
      <c r="F13" s="499">
        <v>150.98748336118058</v>
      </c>
      <c r="G13" s="500">
        <v>20.32035817395445</v>
      </c>
      <c r="H13" s="501">
        <v>0.6754112167247087</v>
      </c>
      <c r="I13" s="501">
        <v>0.024293307392881058</v>
      </c>
      <c r="J13" s="501">
        <v>0.0302174321009042</v>
      </c>
      <c r="K13" s="502">
        <v>935</v>
      </c>
      <c r="L13" s="501">
        <v>0.07194446308433483</v>
      </c>
      <c r="M13" s="501">
        <v>0.06299368291305017</v>
      </c>
      <c r="N13" s="501">
        <v>0.16965812785637444</v>
      </c>
      <c r="O13" s="503">
        <v>0.45505984920483833</v>
      </c>
    </row>
    <row r="14" spans="3:15" ht="13.5">
      <c r="C14" s="346">
        <v>2013</v>
      </c>
      <c r="D14" s="348" t="s">
        <v>404</v>
      </c>
      <c r="E14" s="271"/>
      <c r="F14" s="494">
        <v>156.4960234415787</v>
      </c>
      <c r="G14" s="495">
        <v>29.328061804071265</v>
      </c>
      <c r="H14" s="362">
        <v>0.6565812336238929</v>
      </c>
      <c r="I14" s="362">
        <v>0.0243056166900982</v>
      </c>
      <c r="J14" s="362">
        <v>0.0302174321009042</v>
      </c>
      <c r="K14" s="430">
        <v>918</v>
      </c>
      <c r="L14" s="362">
        <v>0.048031431592955344</v>
      </c>
      <c r="M14" s="362">
        <v>0.06249865966933723</v>
      </c>
      <c r="N14" s="362">
        <v>0.16550168844368326</v>
      </c>
      <c r="O14" s="491">
        <v>0.45349242133877393</v>
      </c>
    </row>
    <row r="15" spans="3:15" ht="13.5">
      <c r="C15" s="496">
        <v>2014</v>
      </c>
      <c r="D15" s="497" t="s">
        <v>404</v>
      </c>
      <c r="E15" s="498"/>
      <c r="F15" s="499">
        <v>156.52178033162784</v>
      </c>
      <c r="G15" s="500">
        <v>29.48383794703567</v>
      </c>
      <c r="H15" s="501">
        <v>0.6458338031837482</v>
      </c>
      <c r="I15" s="501">
        <v>0.02431752768134391</v>
      </c>
      <c r="J15" s="501">
        <v>0.0302174321009042</v>
      </c>
      <c r="K15" s="502">
        <v>918</v>
      </c>
      <c r="L15" s="501">
        <v>0.05236231990967425</v>
      </c>
      <c r="M15" s="501">
        <v>0.06917156424732675</v>
      </c>
      <c r="N15" s="501">
        <v>0.1871690343546448</v>
      </c>
      <c r="O15" s="503">
        <v>0.4468127505642667</v>
      </c>
    </row>
    <row r="16" spans="3:15" ht="13.5">
      <c r="C16" s="346">
        <v>2015</v>
      </c>
      <c r="D16" s="348" t="s">
        <v>404</v>
      </c>
      <c r="E16" s="271"/>
      <c r="F16" s="494">
        <v>197.62720872574343</v>
      </c>
      <c r="G16" s="495">
        <v>25.70326269923363</v>
      </c>
      <c r="H16" s="362">
        <v>0.6380586434156157</v>
      </c>
      <c r="I16" s="362">
        <v>0.024329064446969022</v>
      </c>
      <c r="J16" s="362">
        <v>0.0302174321009042</v>
      </c>
      <c r="K16" s="430">
        <v>924</v>
      </c>
      <c r="L16" s="362">
        <v>0.05553189266894136</v>
      </c>
      <c r="M16" s="362">
        <v>0.056735324618013214</v>
      </c>
      <c r="N16" s="362">
        <v>0.1395166577670656</v>
      </c>
      <c r="O16" s="491">
        <v>0.4591514761177341</v>
      </c>
    </row>
    <row r="17" spans="3:15" ht="14.25" thickBot="1">
      <c r="C17" s="504">
        <v>2016</v>
      </c>
      <c r="D17" s="505" t="s">
        <v>404</v>
      </c>
      <c r="E17" s="506"/>
      <c r="F17" s="507">
        <v>179.50021041330257</v>
      </c>
      <c r="G17" s="508">
        <v>18.991228689514557</v>
      </c>
      <c r="H17" s="509">
        <v>0.6305134330320146</v>
      </c>
      <c r="I17" s="509">
        <v>0.024340253138095118</v>
      </c>
      <c r="J17" s="509">
        <v>0.0302174321009042</v>
      </c>
      <c r="K17" s="510">
        <v>930</v>
      </c>
      <c r="L17" s="509">
        <v>0.04513315030459818</v>
      </c>
      <c r="M17" s="509">
        <v>0.05862768081541266</v>
      </c>
      <c r="N17" s="509">
        <v>0.13182553205187605</v>
      </c>
      <c r="O17" s="511">
        <v>0.45230682129798405</v>
      </c>
    </row>
  </sheetData>
  <sheetProtection/>
  <mergeCells count="3">
    <mergeCell ref="F6:O6"/>
    <mergeCell ref="D4:D9"/>
    <mergeCell ref="C4:C9"/>
  </mergeCells>
  <hyperlinks>
    <hyperlink ref="F2" location="Indice!A1" display="Regresar al índice"/>
  </hyperlink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B1:R17"/>
  <sheetViews>
    <sheetView zoomScalePageLayoutView="0" workbookViewId="0" topLeftCell="H6">
      <selection activeCell="Q10" sqref="Q10:Q17"/>
    </sheetView>
  </sheetViews>
  <sheetFormatPr defaultColWidth="15.7109375" defaultRowHeight="15"/>
  <cols>
    <col min="1" max="2" width="15.7109375" style="95" customWidth="1"/>
    <col min="3" max="3" width="19.57421875" style="95" customWidth="1"/>
    <col min="4" max="4" width="19.421875" style="95" customWidth="1"/>
    <col min="5" max="16384" width="15.7109375" style="95" customWidth="1"/>
  </cols>
  <sheetData>
    <row r="1" spans="3:4" ht="13.5">
      <c r="C1" s="127"/>
      <c r="D1" s="127"/>
    </row>
    <row r="2" spans="3:4" ht="13.5">
      <c r="C2" s="127"/>
      <c r="D2" s="327" t="s">
        <v>182</v>
      </c>
    </row>
    <row r="3" ht="13.5"/>
    <row r="4" spans="2:18" ht="13.5">
      <c r="B4" s="658" t="s">
        <v>665</v>
      </c>
      <c r="C4" s="658" t="s">
        <v>290</v>
      </c>
      <c r="D4" s="416" t="s">
        <v>555</v>
      </c>
      <c r="E4" s="329" t="s">
        <v>291</v>
      </c>
      <c r="F4" s="329" t="s">
        <v>291</v>
      </c>
      <c r="G4" s="329" t="s">
        <v>556</v>
      </c>
      <c r="H4" s="329" t="s">
        <v>291</v>
      </c>
      <c r="I4" s="329" t="s">
        <v>291</v>
      </c>
      <c r="J4" s="329" t="s">
        <v>291</v>
      </c>
      <c r="K4" s="329" t="s">
        <v>291</v>
      </c>
      <c r="L4" s="329" t="s">
        <v>291</v>
      </c>
      <c r="M4" s="329" t="s">
        <v>556</v>
      </c>
      <c r="N4" s="329" t="s">
        <v>291</v>
      </c>
      <c r="O4" s="329" t="s">
        <v>291</v>
      </c>
      <c r="P4" s="329" t="s">
        <v>291</v>
      </c>
      <c r="Q4" s="329" t="s">
        <v>291</v>
      </c>
      <c r="R4" s="329" t="s">
        <v>556</v>
      </c>
    </row>
    <row r="5" spans="2:18" ht="13.5">
      <c r="B5" s="658"/>
      <c r="C5" s="658"/>
      <c r="D5" s="416" t="s">
        <v>292</v>
      </c>
      <c r="E5" s="329">
        <v>0.252127961298464</v>
      </c>
      <c r="F5" s="329">
        <v>0.252502320529803</v>
      </c>
      <c r="G5" s="329">
        <v>0.252186142551183</v>
      </c>
      <c r="H5" s="329">
        <v>0.25107468785341</v>
      </c>
      <c r="I5" s="329">
        <v>0.255224456743156</v>
      </c>
      <c r="J5" s="329">
        <v>0.258382016883524</v>
      </c>
      <c r="K5" s="329">
        <v>0.251662601182545</v>
      </c>
      <c r="L5" s="329">
        <v>0.501230122380068</v>
      </c>
      <c r="M5" s="329">
        <v>0.946383087784851</v>
      </c>
      <c r="N5" s="329">
        <v>0.947520825421814</v>
      </c>
      <c r="O5" s="329">
        <v>0.252393738179322</v>
      </c>
      <c r="P5" s="329">
        <v>0.0520566742283497</v>
      </c>
      <c r="Q5" s="329">
        <v>0.501435484102579</v>
      </c>
      <c r="R5" s="329">
        <v>0.251351591854309</v>
      </c>
    </row>
    <row r="6" spans="2:18" ht="13.5">
      <c r="B6" s="658"/>
      <c r="C6" s="658"/>
      <c r="D6" s="328" t="s">
        <v>293</v>
      </c>
      <c r="E6" s="668" t="s">
        <v>299</v>
      </c>
      <c r="F6" s="668"/>
      <c r="G6" s="668"/>
      <c r="H6" s="668"/>
      <c r="I6" s="668"/>
      <c r="J6" s="668"/>
      <c r="K6" s="668"/>
      <c r="L6" s="668"/>
      <c r="M6" s="668"/>
      <c r="N6" s="668"/>
      <c r="O6" s="668"/>
      <c r="P6" s="668"/>
      <c r="Q6" s="668"/>
      <c r="R6" s="668"/>
    </row>
    <row r="7" spans="2:18" ht="67.5">
      <c r="B7" s="658"/>
      <c r="C7" s="658"/>
      <c r="D7" s="328" t="s">
        <v>305</v>
      </c>
      <c r="E7" s="330" t="s">
        <v>376</v>
      </c>
      <c r="F7" s="330" t="s">
        <v>377</v>
      </c>
      <c r="G7" s="330" t="s">
        <v>378</v>
      </c>
      <c r="H7" s="330" t="s">
        <v>379</v>
      </c>
      <c r="I7" s="330" t="s">
        <v>380</v>
      </c>
      <c r="J7" s="330" t="s">
        <v>381</v>
      </c>
      <c r="K7" s="330" t="s">
        <v>382</v>
      </c>
      <c r="L7" s="330" t="s">
        <v>383</v>
      </c>
      <c r="M7" s="330" t="s">
        <v>384</v>
      </c>
      <c r="N7" s="330" t="s">
        <v>385</v>
      </c>
      <c r="O7" s="330" t="s">
        <v>386</v>
      </c>
      <c r="P7" s="330" t="s">
        <v>387</v>
      </c>
      <c r="Q7" s="330" t="s">
        <v>388</v>
      </c>
      <c r="R7" s="330" t="s">
        <v>389</v>
      </c>
    </row>
    <row r="8" spans="2:18" ht="121.5">
      <c r="B8" s="658"/>
      <c r="C8" s="658"/>
      <c r="D8" s="328" t="s">
        <v>306</v>
      </c>
      <c r="E8" s="330" t="s">
        <v>478</v>
      </c>
      <c r="F8" s="330" t="s">
        <v>478</v>
      </c>
      <c r="G8" s="330" t="s">
        <v>457</v>
      </c>
      <c r="H8" s="330" t="s">
        <v>479</v>
      </c>
      <c r="I8" s="330" t="s">
        <v>480</v>
      </c>
      <c r="J8" s="330" t="s">
        <v>439</v>
      </c>
      <c r="K8" s="330" t="s">
        <v>481</v>
      </c>
      <c r="L8" s="330" t="s">
        <v>482</v>
      </c>
      <c r="M8" s="330" t="s">
        <v>483</v>
      </c>
      <c r="N8" s="330" t="s">
        <v>484</v>
      </c>
      <c r="O8" s="330" t="s">
        <v>485</v>
      </c>
      <c r="P8" s="330" t="s">
        <v>486</v>
      </c>
      <c r="Q8" s="330" t="s">
        <v>482</v>
      </c>
      <c r="R8" s="330" t="s">
        <v>487</v>
      </c>
    </row>
    <row r="9" spans="2:18" ht="27.75" thickBot="1">
      <c r="B9" s="659"/>
      <c r="C9" s="659"/>
      <c r="D9" s="341" t="s">
        <v>183</v>
      </c>
      <c r="E9" s="342" t="s">
        <v>546</v>
      </c>
      <c r="F9" s="342" t="s">
        <v>546</v>
      </c>
      <c r="G9" s="342" t="s">
        <v>537</v>
      </c>
      <c r="H9" s="342" t="s">
        <v>547</v>
      </c>
      <c r="I9" s="342" t="s">
        <v>508</v>
      </c>
      <c r="J9" s="342" t="s">
        <v>505</v>
      </c>
      <c r="K9" s="342" t="s">
        <v>505</v>
      </c>
      <c r="L9" s="342" t="s">
        <v>502</v>
      </c>
      <c r="M9" s="342" t="s">
        <v>500</v>
      </c>
      <c r="N9" s="342" t="s">
        <v>500</v>
      </c>
      <c r="O9" s="342" t="s">
        <v>501</v>
      </c>
      <c r="P9" s="342" t="s">
        <v>501</v>
      </c>
      <c r="Q9" s="342" t="s">
        <v>502</v>
      </c>
      <c r="R9" s="342" t="s">
        <v>503</v>
      </c>
    </row>
    <row r="10" spans="2:18" ht="13.5">
      <c r="B10" s="343">
        <v>2009</v>
      </c>
      <c r="C10" s="363" t="s">
        <v>404</v>
      </c>
      <c r="D10" s="270"/>
      <c r="E10" s="433">
        <v>0.7017036449262668</v>
      </c>
      <c r="F10" s="433">
        <v>0.3638644256432981</v>
      </c>
      <c r="G10" s="345">
        <v>78.80840485168508</v>
      </c>
      <c r="H10" s="367">
        <v>2.9999999999999973</v>
      </c>
      <c r="I10" s="367">
        <v>28</v>
      </c>
      <c r="J10" s="345">
        <v>590.3619815345659</v>
      </c>
      <c r="K10" s="367">
        <v>28</v>
      </c>
      <c r="L10" s="474">
        <v>0.02460602516326079</v>
      </c>
      <c r="M10" s="474">
        <v>0.18716967940929652</v>
      </c>
      <c r="N10" s="433">
        <v>0.5857392344830729</v>
      </c>
      <c r="O10" s="345">
        <v>1.858787231486162</v>
      </c>
      <c r="P10" s="345">
        <v>2.771575477664335</v>
      </c>
      <c r="Q10" s="474">
        <v>0.019315951206146292</v>
      </c>
      <c r="R10" s="521">
        <v>1012.7091646826063</v>
      </c>
    </row>
    <row r="11" spans="2:18" ht="13.5">
      <c r="B11" s="522">
        <v>2010</v>
      </c>
      <c r="C11" s="514" t="s">
        <v>404</v>
      </c>
      <c r="D11" s="515"/>
      <c r="E11" s="516">
        <v>0.7017036449262668</v>
      </c>
      <c r="F11" s="516">
        <v>0.3638644256432981</v>
      </c>
      <c r="G11" s="517">
        <v>75.37400308020246</v>
      </c>
      <c r="H11" s="518">
        <v>3.000000000000001</v>
      </c>
      <c r="I11" s="519">
        <v>28</v>
      </c>
      <c r="J11" s="517">
        <v>585.315496643001</v>
      </c>
      <c r="K11" s="518">
        <v>28</v>
      </c>
      <c r="L11" s="520">
        <v>0.024606025163260804</v>
      </c>
      <c r="M11" s="520">
        <v>0.18716967940929652</v>
      </c>
      <c r="N11" s="516">
        <v>0.5857392344830729</v>
      </c>
      <c r="O11" s="517">
        <v>2.1030910232770554</v>
      </c>
      <c r="P11" s="517">
        <v>3.133226319179855</v>
      </c>
      <c r="Q11" s="520">
        <v>0.019315951206146303</v>
      </c>
      <c r="R11" s="523">
        <v>838.3463458338666</v>
      </c>
    </row>
    <row r="12" spans="2:18" ht="13.5">
      <c r="B12" s="346">
        <v>2011</v>
      </c>
      <c r="C12" s="348" t="s">
        <v>404</v>
      </c>
      <c r="D12" s="271"/>
      <c r="E12" s="362">
        <v>0.7500167495507983</v>
      </c>
      <c r="F12" s="362">
        <v>0.40407061651098863</v>
      </c>
      <c r="G12" s="371">
        <v>67.72602091158507</v>
      </c>
      <c r="H12" s="369">
        <v>3.0000000000000004</v>
      </c>
      <c r="I12" s="513">
        <v>28</v>
      </c>
      <c r="J12" s="371">
        <v>628.6599584795472</v>
      </c>
      <c r="K12" s="369">
        <v>28</v>
      </c>
      <c r="L12" s="472">
        <v>0.02460602516326081</v>
      </c>
      <c r="M12" s="472">
        <v>0.18716967940929652</v>
      </c>
      <c r="N12" s="362">
        <v>0.5857392344830729</v>
      </c>
      <c r="O12" s="371">
        <v>2.4044813893760786</v>
      </c>
      <c r="P12" s="371">
        <v>4.062064903109307</v>
      </c>
      <c r="Q12" s="472">
        <v>0.019315951206146303</v>
      </c>
      <c r="R12" s="524">
        <v>3557.9666748863915</v>
      </c>
    </row>
    <row r="13" spans="2:18" ht="13.5">
      <c r="B13" s="522">
        <v>2012</v>
      </c>
      <c r="C13" s="514" t="s">
        <v>404</v>
      </c>
      <c r="D13" s="515"/>
      <c r="E13" s="516">
        <v>0.7500167495507983</v>
      </c>
      <c r="F13" s="516">
        <v>0.40407061651098863</v>
      </c>
      <c r="G13" s="517">
        <v>43.45728568030104</v>
      </c>
      <c r="H13" s="518">
        <v>3.0000000000000004</v>
      </c>
      <c r="I13" s="519">
        <v>28</v>
      </c>
      <c r="J13" s="517">
        <v>719.491484773196</v>
      </c>
      <c r="K13" s="518">
        <v>28</v>
      </c>
      <c r="L13" s="520">
        <v>0.08082804825652931</v>
      </c>
      <c r="M13" s="520">
        <v>0.18716967940929652</v>
      </c>
      <c r="N13" s="516">
        <v>0.5857392344830729</v>
      </c>
      <c r="O13" s="517">
        <v>2.6025328404905883</v>
      </c>
      <c r="P13" s="517">
        <v>4.280978464191103</v>
      </c>
      <c r="Q13" s="520">
        <v>0.0547562402902913</v>
      </c>
      <c r="R13" s="523">
        <v>4343.150231634679</v>
      </c>
    </row>
    <row r="14" spans="2:18" ht="13.5">
      <c r="B14" s="346">
        <v>2013</v>
      </c>
      <c r="C14" s="348" t="s">
        <v>404</v>
      </c>
      <c r="D14" s="271"/>
      <c r="E14" s="362">
        <v>0.7274682759967066</v>
      </c>
      <c r="F14" s="362">
        <v>0.3932520180285707</v>
      </c>
      <c r="G14" s="371">
        <v>38.896292895222246</v>
      </c>
      <c r="H14" s="369">
        <v>2.999999999999999</v>
      </c>
      <c r="I14" s="513">
        <v>26</v>
      </c>
      <c r="J14" s="371">
        <v>761.3661442666454</v>
      </c>
      <c r="K14" s="369">
        <v>27</v>
      </c>
      <c r="L14" s="472">
        <v>0.050490782503380294</v>
      </c>
      <c r="M14" s="472">
        <v>0.18716967940929652</v>
      </c>
      <c r="N14" s="362">
        <v>0.5857392344830729</v>
      </c>
      <c r="O14" s="371">
        <v>2.878761393907944</v>
      </c>
      <c r="P14" s="371">
        <v>4.399328080043514</v>
      </c>
      <c r="Q14" s="472">
        <v>0.0953901599710671</v>
      </c>
      <c r="R14" s="524">
        <v>4557.999498201891</v>
      </c>
    </row>
    <row r="15" spans="2:18" ht="13.5">
      <c r="B15" s="522">
        <v>2014</v>
      </c>
      <c r="C15" s="514" t="s">
        <v>404</v>
      </c>
      <c r="D15" s="515"/>
      <c r="E15" s="516">
        <v>0.7274682759967066</v>
      </c>
      <c r="F15" s="516">
        <v>0.3932520180285707</v>
      </c>
      <c r="G15" s="517">
        <v>32.69282472775876</v>
      </c>
      <c r="H15" s="518">
        <v>2.9999999999999996</v>
      </c>
      <c r="I15" s="519">
        <v>26</v>
      </c>
      <c r="J15" s="517">
        <v>802.6834494105993</v>
      </c>
      <c r="K15" s="518">
        <v>27</v>
      </c>
      <c r="L15" s="520">
        <v>0.06391973077940799</v>
      </c>
      <c r="M15" s="520">
        <v>0.18716967940929652</v>
      </c>
      <c r="N15" s="516">
        <v>0.5857392344830729</v>
      </c>
      <c r="O15" s="517">
        <v>2.757667079047254</v>
      </c>
      <c r="P15" s="517">
        <v>4.539322756975902</v>
      </c>
      <c r="Q15" s="520">
        <v>0.12116174029225299</v>
      </c>
      <c r="R15" s="523">
        <v>5229.512563260233</v>
      </c>
    </row>
    <row r="16" spans="2:18" ht="13.5">
      <c r="B16" s="346">
        <v>2015</v>
      </c>
      <c r="C16" s="348" t="s">
        <v>404</v>
      </c>
      <c r="D16" s="271"/>
      <c r="E16" s="362">
        <v>0.7813947045714728</v>
      </c>
      <c r="F16" s="362">
        <v>0.3892476482642581</v>
      </c>
      <c r="G16" s="371">
        <v>28.744437285023412</v>
      </c>
      <c r="H16" s="369">
        <v>3.0000000000000013</v>
      </c>
      <c r="I16" s="513">
        <v>25</v>
      </c>
      <c r="J16" s="371">
        <v>890.355898949209</v>
      </c>
      <c r="K16" s="369">
        <v>79</v>
      </c>
      <c r="L16" s="472">
        <v>0.3591679581436081</v>
      </c>
      <c r="M16" s="472">
        <v>0.18716967940929652</v>
      </c>
      <c r="N16" s="362">
        <v>0.5857392344830729</v>
      </c>
      <c r="O16" s="371">
        <v>2.6149613794982387</v>
      </c>
      <c r="P16" s="371">
        <v>5.24903311390614</v>
      </c>
      <c r="Q16" s="472">
        <v>0.05471777117853392</v>
      </c>
      <c r="R16" s="524">
        <v>6247.436773752563</v>
      </c>
    </row>
    <row r="17" spans="2:18" ht="14.25" thickBot="1">
      <c r="B17" s="525">
        <v>2016</v>
      </c>
      <c r="C17" s="526" t="s">
        <v>404</v>
      </c>
      <c r="D17" s="527"/>
      <c r="E17" s="528">
        <v>0.8545018806196722</v>
      </c>
      <c r="F17" s="528">
        <v>0.4109322131785404</v>
      </c>
      <c r="G17" s="529">
        <v>26.250138637599207</v>
      </c>
      <c r="H17" s="530">
        <v>2.999999999999999</v>
      </c>
      <c r="I17" s="531">
        <v>25</v>
      </c>
      <c r="J17" s="529">
        <v>976.8791624837557</v>
      </c>
      <c r="K17" s="530">
        <v>79</v>
      </c>
      <c r="L17" s="532">
        <v>0.006424611906026151</v>
      </c>
      <c r="M17" s="532">
        <v>0.18716967940929652</v>
      </c>
      <c r="N17" s="528">
        <v>0.5857392344830729</v>
      </c>
      <c r="O17" s="529">
        <v>2.6776508828577446</v>
      </c>
      <c r="P17" s="529">
        <v>5.528635577834538</v>
      </c>
      <c r="Q17" s="532">
        <v>0.150680316566651</v>
      </c>
      <c r="R17" s="533">
        <v>3835.3887868450975</v>
      </c>
    </row>
  </sheetData>
  <sheetProtection/>
  <mergeCells count="3">
    <mergeCell ref="E6:R6"/>
    <mergeCell ref="C4:C9"/>
    <mergeCell ref="B4:B9"/>
  </mergeCells>
  <hyperlinks>
    <hyperlink ref="D2" location="Indice!A1" display="Regresar al índice"/>
  </hyperlink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B1:J18"/>
  <sheetViews>
    <sheetView zoomScalePageLayoutView="0" workbookViewId="0" topLeftCell="A6">
      <selection activeCell="G16" sqref="G16"/>
    </sheetView>
  </sheetViews>
  <sheetFormatPr defaultColWidth="11.421875" defaultRowHeight="15"/>
  <cols>
    <col min="1" max="2" width="11.421875" style="95" customWidth="1"/>
    <col min="3" max="3" width="24.28125" style="95" customWidth="1"/>
    <col min="4" max="4" width="11.421875" style="95" customWidth="1"/>
    <col min="5" max="10" width="17.00390625" style="95" customWidth="1"/>
    <col min="11" max="16384" width="11.421875" style="95" customWidth="1"/>
  </cols>
  <sheetData>
    <row r="1" spans="3:4" ht="13.5">
      <c r="C1" s="127"/>
      <c r="D1" s="127"/>
    </row>
    <row r="2" spans="3:4" ht="13.5">
      <c r="C2" s="127"/>
      <c r="D2" s="327" t="s">
        <v>182</v>
      </c>
    </row>
    <row r="3" ht="13.5"/>
    <row r="4" spans="2:10" ht="54">
      <c r="B4" s="658" t="s">
        <v>665</v>
      </c>
      <c r="C4" s="658" t="s">
        <v>290</v>
      </c>
      <c r="D4" s="416" t="s">
        <v>555</v>
      </c>
      <c r="E4" s="329" t="str">
        <f>'[1]Cds 2008'!DH4</f>
        <v>Inversión extranjera directa neta</v>
      </c>
      <c r="F4" s="329" t="str">
        <f>'[1]Cds 2008'!DI4</f>
        <v>Flujo de pasajeros del o hacia el extranjero</v>
      </c>
      <c r="G4" s="329" t="str">
        <f>'[1]Cds 2008'!DJ4</f>
        <v>Oferta hotelera de 4 y 5 estrellas</v>
      </c>
      <c r="H4" s="329" t="str">
        <f>'[1]Cds 2008'!DK4</f>
        <v>Ocupación hotelera</v>
      </c>
      <c r="I4" s="329" t="str">
        <f>'[1]Cds 2008'!DL4</f>
        <v>Sitios UNESCO</v>
      </c>
      <c r="J4" s="329" t="str">
        <f>'[1]Cds 2008'!DM4</f>
        <v>Ciudad fronteriza o portuaria</v>
      </c>
    </row>
    <row r="5" spans="2:10" ht="67.5">
      <c r="B5" s="658"/>
      <c r="C5" s="658"/>
      <c r="D5" s="416" t="s">
        <v>292</v>
      </c>
      <c r="E5" s="329" t="str">
        <f>'[1]Cds 2008'!DH5</f>
        <v>Dólares per cápita (promedio 3 años)</v>
      </c>
      <c r="F5" s="329" t="str">
        <f>'[1]Cds 2008'!DI5</f>
        <v>Porcentaje de pasajeros que vuelan o vienen del extranjero</v>
      </c>
      <c r="G5" s="329" t="str">
        <f>'[1]Cds 2008'!DJ5</f>
        <v>Porcentaje de la oferta total de cuartos</v>
      </c>
      <c r="H5" s="329" t="str">
        <f>'[1]Cds 2008'!DK5</f>
        <v>Porcentaje de la oferta total</v>
      </c>
      <c r="I5" s="329" t="str">
        <f>'[1]Cds 2008'!DL5</f>
        <v>Número de sitios UNESCO a 50 km de la ciudad</v>
      </c>
      <c r="J5" s="329" t="str">
        <f>'[1]Cds 2008'!DM5</f>
        <v>Variable categórica (0=ninguna, 1=puerto, 2=frontera)</v>
      </c>
    </row>
    <row r="6" spans="2:10" ht="13.5">
      <c r="B6" s="658"/>
      <c r="C6" s="658"/>
      <c r="D6" s="328" t="s">
        <v>293</v>
      </c>
      <c r="E6" s="669" t="s">
        <v>300</v>
      </c>
      <c r="F6" s="669"/>
      <c r="G6" s="669"/>
      <c r="H6" s="669"/>
      <c r="I6" s="669"/>
      <c r="J6" s="669"/>
    </row>
    <row r="7" spans="2:10" ht="54">
      <c r="B7" s="658"/>
      <c r="C7" s="658"/>
      <c r="D7" s="328" t="s">
        <v>305</v>
      </c>
      <c r="E7" s="330" t="s">
        <v>390</v>
      </c>
      <c r="F7" s="330" t="s">
        <v>391</v>
      </c>
      <c r="G7" s="330" t="s">
        <v>392</v>
      </c>
      <c r="H7" s="330" t="s">
        <v>393</v>
      </c>
      <c r="I7" s="330" t="s">
        <v>394</v>
      </c>
      <c r="J7" s="330" t="s">
        <v>395</v>
      </c>
    </row>
    <row r="8" spans="2:10" ht="67.5">
      <c r="B8" s="658"/>
      <c r="C8" s="658"/>
      <c r="D8" s="328" t="s">
        <v>306</v>
      </c>
      <c r="E8" s="330" t="s">
        <v>488</v>
      </c>
      <c r="F8" s="330" t="s">
        <v>489</v>
      </c>
      <c r="G8" s="330" t="s">
        <v>490</v>
      </c>
      <c r="H8" s="330" t="s">
        <v>491</v>
      </c>
      <c r="I8" s="330" t="s">
        <v>492</v>
      </c>
      <c r="J8" s="330" t="s">
        <v>493</v>
      </c>
    </row>
    <row r="9" spans="2:10" ht="27.75" thickBot="1">
      <c r="B9" s="659"/>
      <c r="C9" s="659"/>
      <c r="D9" s="341" t="s">
        <v>183</v>
      </c>
      <c r="E9" s="342" t="s">
        <v>504</v>
      </c>
      <c r="F9" s="342" t="s">
        <v>505</v>
      </c>
      <c r="G9" s="342" t="s">
        <v>506</v>
      </c>
      <c r="H9" s="342" t="s">
        <v>506</v>
      </c>
      <c r="I9" s="342" t="s">
        <v>507</v>
      </c>
      <c r="J9" s="342" t="s">
        <v>508</v>
      </c>
    </row>
    <row r="10" spans="2:10" ht="13.5">
      <c r="B10" s="343">
        <v>2009</v>
      </c>
      <c r="C10" s="363" t="s">
        <v>404</v>
      </c>
      <c r="D10" s="270"/>
      <c r="E10" s="345">
        <v>397.38301344916874</v>
      </c>
      <c r="F10" s="433">
        <v>0.3333333333333333</v>
      </c>
      <c r="G10" s="433">
        <v>0.5186453149166149</v>
      </c>
      <c r="H10" s="433">
        <v>0.4574807277728031</v>
      </c>
      <c r="I10" s="367">
        <v>5</v>
      </c>
      <c r="J10" s="368">
        <v>0</v>
      </c>
    </row>
    <row r="11" spans="2:10" ht="13.5">
      <c r="B11" s="542">
        <v>2010</v>
      </c>
      <c r="C11" s="536" t="s">
        <v>404</v>
      </c>
      <c r="D11" s="537"/>
      <c r="E11" s="538">
        <v>343.830476429264</v>
      </c>
      <c r="F11" s="539">
        <v>0.35833333333333334</v>
      </c>
      <c r="G11" s="540">
        <v>0.5221584371702441</v>
      </c>
      <c r="H11" s="540">
        <v>0.523156403485403</v>
      </c>
      <c r="I11" s="541">
        <v>5</v>
      </c>
      <c r="J11" s="543">
        <v>0</v>
      </c>
    </row>
    <row r="12" spans="2:10" ht="13.5">
      <c r="B12" s="346">
        <v>2011</v>
      </c>
      <c r="C12" s="348" t="s">
        <v>404</v>
      </c>
      <c r="D12" s="271"/>
      <c r="E12" s="371">
        <v>326.1925179894125</v>
      </c>
      <c r="F12" s="535">
        <v>0.34615384615384615</v>
      </c>
      <c r="G12" s="362">
        <v>0.5281545026427662</v>
      </c>
      <c r="H12" s="362">
        <v>0.5739911926585904</v>
      </c>
      <c r="I12" s="369">
        <v>5</v>
      </c>
      <c r="J12" s="477">
        <v>0</v>
      </c>
    </row>
    <row r="13" spans="2:10" ht="13.5">
      <c r="B13" s="542">
        <v>2012</v>
      </c>
      <c r="C13" s="536" t="s">
        <v>404</v>
      </c>
      <c r="D13" s="537"/>
      <c r="E13" s="538">
        <v>266.5125230426983</v>
      </c>
      <c r="F13" s="539">
        <v>0.32666666666666666</v>
      </c>
      <c r="G13" s="540">
        <v>0.5665451856293456</v>
      </c>
      <c r="H13" s="540">
        <v>0.6410230960580241</v>
      </c>
      <c r="I13" s="541">
        <v>5</v>
      </c>
      <c r="J13" s="543">
        <v>0</v>
      </c>
    </row>
    <row r="14" spans="2:10" ht="13.5">
      <c r="B14" s="346">
        <v>2013</v>
      </c>
      <c r="C14" s="348" t="s">
        <v>404</v>
      </c>
      <c r="D14" s="271"/>
      <c r="E14" s="371">
        <v>315.6392913154097</v>
      </c>
      <c r="F14" s="535">
        <v>0.33125</v>
      </c>
      <c r="G14" s="362">
        <v>0.587613713577704</v>
      </c>
      <c r="H14" s="362">
        <v>0.6478999999999999</v>
      </c>
      <c r="I14" s="369">
        <v>5</v>
      </c>
      <c r="J14" s="477">
        <v>0</v>
      </c>
    </row>
    <row r="15" spans="2:10" ht="13.5">
      <c r="B15" s="542">
        <v>2014</v>
      </c>
      <c r="C15" s="536" t="s">
        <v>404</v>
      </c>
      <c r="D15" s="537"/>
      <c r="E15" s="538">
        <v>304.04595793288695</v>
      </c>
      <c r="F15" s="539">
        <v>0.3352941176470588</v>
      </c>
      <c r="G15" s="540">
        <v>0.5893144431320855</v>
      </c>
      <c r="H15" s="540">
        <v>0.6416514635410857</v>
      </c>
      <c r="I15" s="541">
        <v>5</v>
      </c>
      <c r="J15" s="543">
        <v>0</v>
      </c>
    </row>
    <row r="16" spans="2:10" ht="13.5">
      <c r="B16" s="346">
        <v>2015</v>
      </c>
      <c r="C16" s="348" t="s">
        <v>404</v>
      </c>
      <c r="D16" s="271"/>
      <c r="E16" s="371">
        <v>371.35078534516094</v>
      </c>
      <c r="F16" s="535">
        <v>0.3368421052631579</v>
      </c>
      <c r="G16" s="362">
        <v>0.5989997573246253</v>
      </c>
      <c r="H16" s="362">
        <v>0.6710016454963151</v>
      </c>
      <c r="I16" s="369">
        <v>5</v>
      </c>
      <c r="J16" s="477">
        <v>0</v>
      </c>
    </row>
    <row r="17" spans="2:10" ht="14.25" thickBot="1">
      <c r="B17" s="544">
        <v>2016</v>
      </c>
      <c r="C17" s="545" t="s">
        <v>404</v>
      </c>
      <c r="D17" s="546"/>
      <c r="E17" s="547">
        <v>352.59901290079256</v>
      </c>
      <c r="F17" s="548">
        <v>0.3380952380952381</v>
      </c>
      <c r="G17" s="549">
        <v>0.6008808820999044</v>
      </c>
      <c r="H17" s="549">
        <v>0.67</v>
      </c>
      <c r="I17" s="550">
        <v>5</v>
      </c>
      <c r="J17" s="551">
        <v>0</v>
      </c>
    </row>
    <row r="18" ht="13.5">
      <c r="J18" s="534"/>
    </row>
  </sheetData>
  <sheetProtection/>
  <mergeCells count="3">
    <mergeCell ref="E6:J6"/>
    <mergeCell ref="C4:C9"/>
    <mergeCell ref="B4:B9"/>
  </mergeCells>
  <hyperlinks>
    <hyperlink ref="D2" location="Indice!A1" display="Regresar al índice"/>
  </hyperlink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B1:K18"/>
  <sheetViews>
    <sheetView zoomScalePageLayoutView="0" workbookViewId="0" topLeftCell="A2">
      <selection activeCell="F15" sqref="F15"/>
    </sheetView>
  </sheetViews>
  <sheetFormatPr defaultColWidth="11.421875" defaultRowHeight="15"/>
  <cols>
    <col min="1" max="2" width="11.421875" style="95" customWidth="1"/>
    <col min="3" max="3" width="21.57421875" style="95" customWidth="1"/>
    <col min="4" max="4" width="14.140625" style="95" customWidth="1"/>
    <col min="5" max="11" width="17.00390625" style="95" customWidth="1"/>
    <col min="12" max="16384" width="11.421875" style="95" customWidth="1"/>
  </cols>
  <sheetData>
    <row r="1" spans="3:4" ht="13.5">
      <c r="C1" s="127"/>
      <c r="D1" s="127"/>
    </row>
    <row r="2" spans="3:4" ht="13.5">
      <c r="C2" s="127"/>
      <c r="D2" s="327" t="s">
        <v>182</v>
      </c>
    </row>
    <row r="3" ht="13.5"/>
    <row r="4" spans="2:11" ht="13.5">
      <c r="B4" s="658" t="s">
        <v>665</v>
      </c>
      <c r="C4" s="658" t="s">
        <v>290</v>
      </c>
      <c r="D4" s="416" t="s">
        <v>555</v>
      </c>
      <c r="E4" s="329" t="s">
        <v>291</v>
      </c>
      <c r="F4" s="329" t="s">
        <v>291</v>
      </c>
      <c r="G4" s="329" t="s">
        <v>291</v>
      </c>
      <c r="H4" s="329" t="s">
        <v>291</v>
      </c>
      <c r="I4" s="329" t="s">
        <v>291</v>
      </c>
      <c r="J4" s="329" t="s">
        <v>291</v>
      </c>
      <c r="K4" s="329" t="s">
        <v>291</v>
      </c>
    </row>
    <row r="5" spans="2:11" ht="13.5">
      <c r="B5" s="658"/>
      <c r="C5" s="658"/>
      <c r="D5" s="416" t="s">
        <v>292</v>
      </c>
      <c r="E5" s="329">
        <v>0.252451865461547</v>
      </c>
      <c r="F5" s="329">
        <v>0.516688339276442</v>
      </c>
      <c r="G5" s="329">
        <v>0.502554860285806</v>
      </c>
      <c r="H5" s="329">
        <v>0.29625039226627</v>
      </c>
      <c r="I5" s="329">
        <v>0.253248055038183</v>
      </c>
      <c r="J5" s="329">
        <v>0.297822659081778</v>
      </c>
      <c r="K5" s="329">
        <v>0.261073630481186</v>
      </c>
    </row>
    <row r="6" spans="2:11" ht="13.5">
      <c r="B6" s="658"/>
      <c r="C6" s="658"/>
      <c r="D6" s="328" t="s">
        <v>293</v>
      </c>
      <c r="E6" s="670" t="s">
        <v>301</v>
      </c>
      <c r="F6" s="670"/>
      <c r="G6" s="670"/>
      <c r="H6" s="670"/>
      <c r="I6" s="670"/>
      <c r="J6" s="670"/>
      <c r="K6" s="670"/>
    </row>
    <row r="7" spans="2:11" ht="40.5">
      <c r="B7" s="658"/>
      <c r="C7" s="658"/>
      <c r="D7" s="328" t="s">
        <v>305</v>
      </c>
      <c r="E7" s="330" t="s">
        <v>396</v>
      </c>
      <c r="F7" s="330" t="s">
        <v>397</v>
      </c>
      <c r="G7" s="330" t="s">
        <v>398</v>
      </c>
      <c r="H7" s="330" t="s">
        <v>399</v>
      </c>
      <c r="I7" s="330" t="s">
        <v>400</v>
      </c>
      <c r="J7" s="330" t="s">
        <v>401</v>
      </c>
      <c r="K7" s="330" t="s">
        <v>402</v>
      </c>
    </row>
    <row r="8" spans="2:11" ht="94.5">
      <c r="B8" s="658"/>
      <c r="C8" s="658"/>
      <c r="D8" s="328" t="s">
        <v>306</v>
      </c>
      <c r="E8" s="330" t="s">
        <v>468</v>
      </c>
      <c r="F8" s="330" t="s">
        <v>494</v>
      </c>
      <c r="G8" s="330" t="s">
        <v>495</v>
      </c>
      <c r="H8" s="330" t="s">
        <v>496</v>
      </c>
      <c r="I8" s="330" t="s">
        <v>497</v>
      </c>
      <c r="J8" s="330" t="s">
        <v>498</v>
      </c>
      <c r="K8" s="330" t="s">
        <v>499</v>
      </c>
    </row>
    <row r="9" spans="2:11" ht="13.5">
      <c r="B9" s="659"/>
      <c r="C9" s="659"/>
      <c r="D9" s="341" t="s">
        <v>183</v>
      </c>
      <c r="E9" s="342" t="s">
        <v>509</v>
      </c>
      <c r="F9" s="342" t="s">
        <v>510</v>
      </c>
      <c r="G9" s="342" t="s">
        <v>511</v>
      </c>
      <c r="H9" s="342" t="s">
        <v>512</v>
      </c>
      <c r="I9" s="342" t="s">
        <v>513</v>
      </c>
      <c r="J9" s="342" t="s">
        <v>512</v>
      </c>
      <c r="K9" s="342" t="s">
        <v>512</v>
      </c>
    </row>
    <row r="10" spans="2:11" ht="13.5">
      <c r="B10" s="418">
        <v>2009</v>
      </c>
      <c r="C10" s="418" t="s">
        <v>404</v>
      </c>
      <c r="D10" s="489"/>
      <c r="E10" s="420">
        <v>14.906479862817662</v>
      </c>
      <c r="F10" s="454">
        <v>1760.244066278549</v>
      </c>
      <c r="G10" s="419">
        <v>-2.0527047408013708</v>
      </c>
      <c r="H10" s="420">
        <v>527.4947499272182</v>
      </c>
      <c r="I10" s="421">
        <v>1.0194151902914403</v>
      </c>
      <c r="J10" s="420">
        <v>8926.686679446482</v>
      </c>
      <c r="K10" s="421">
        <v>290.30878918422854</v>
      </c>
    </row>
    <row r="11" spans="2:11" ht="13.5">
      <c r="B11" s="552">
        <v>2010</v>
      </c>
      <c r="C11" s="553" t="s">
        <v>404</v>
      </c>
      <c r="D11" s="554"/>
      <c r="E11" s="555">
        <v>14.72419330458036</v>
      </c>
      <c r="F11" s="556">
        <v>1755.6372874022068</v>
      </c>
      <c r="G11" s="557">
        <v>0.6013087476489488</v>
      </c>
      <c r="H11" s="558">
        <v>524.9248330907981</v>
      </c>
      <c r="I11" s="559">
        <v>1.024928952796043</v>
      </c>
      <c r="J11" s="558">
        <v>8878.664199284129</v>
      </c>
      <c r="K11" s="559">
        <v>379.71848342920504</v>
      </c>
    </row>
    <row r="12" spans="2:11" ht="13.5">
      <c r="B12" s="418">
        <v>2011</v>
      </c>
      <c r="C12" s="422" t="s">
        <v>404</v>
      </c>
      <c r="D12" s="489"/>
      <c r="E12" s="456">
        <v>14.746054929816507</v>
      </c>
      <c r="F12" s="455">
        <v>1750.5062383878308</v>
      </c>
      <c r="G12" s="423">
        <v>1.2874994037552916</v>
      </c>
      <c r="H12" s="457">
        <v>521.8469056785109</v>
      </c>
      <c r="I12" s="512">
        <v>1.031603086815442</v>
      </c>
      <c r="J12" s="457">
        <v>8821.222150557627</v>
      </c>
      <c r="K12" s="512">
        <v>368.2162541001094</v>
      </c>
    </row>
    <row r="13" spans="2:11" ht="13.5">
      <c r="B13" s="552">
        <v>2012</v>
      </c>
      <c r="C13" s="553" t="s">
        <v>404</v>
      </c>
      <c r="D13" s="554"/>
      <c r="E13" s="555">
        <v>14.463817985722356</v>
      </c>
      <c r="F13" s="556">
        <v>1717.7780053945166</v>
      </c>
      <c r="G13" s="557">
        <v>1.092004917330824</v>
      </c>
      <c r="H13" s="558">
        <v>520.5238171106553</v>
      </c>
      <c r="I13" s="559">
        <v>1.0345702838355677</v>
      </c>
      <c r="J13" s="558">
        <v>8795.92246382976</v>
      </c>
      <c r="K13" s="559">
        <v>491.8808954465626</v>
      </c>
    </row>
    <row r="14" spans="2:11" ht="13.5">
      <c r="B14" s="418">
        <v>2013</v>
      </c>
      <c r="C14" s="422" t="s">
        <v>404</v>
      </c>
      <c r="D14" s="489"/>
      <c r="E14" s="456">
        <v>14.626967039768816</v>
      </c>
      <c r="F14" s="455">
        <v>1717.4101648407077</v>
      </c>
      <c r="G14" s="423">
        <v>2.2226479525993255</v>
      </c>
      <c r="H14" s="457">
        <v>519.4339184370051</v>
      </c>
      <c r="I14" s="512">
        <v>1.0370573546670225</v>
      </c>
      <c r="J14" s="457">
        <v>8774.828083565175</v>
      </c>
      <c r="K14" s="512">
        <v>436.12831359129746</v>
      </c>
    </row>
    <row r="15" spans="2:11" ht="13.5">
      <c r="B15" s="552">
        <v>2014</v>
      </c>
      <c r="C15" s="553" t="s">
        <v>404</v>
      </c>
      <c r="D15" s="554"/>
      <c r="E15" s="555">
        <v>14.93078466344109</v>
      </c>
      <c r="F15" s="556">
        <v>1682.324263785493</v>
      </c>
      <c r="G15" s="557">
        <v>6.253987868106489</v>
      </c>
      <c r="H15" s="558">
        <v>518.5002810127671</v>
      </c>
      <c r="I15" s="559">
        <v>1.0392118443557925</v>
      </c>
      <c r="J15" s="558">
        <v>8756.636146349056</v>
      </c>
      <c r="K15" s="559">
        <v>398.79732046680635</v>
      </c>
    </row>
    <row r="16" spans="2:11" ht="13.5">
      <c r="B16" s="418">
        <v>2015</v>
      </c>
      <c r="C16" s="422" t="s">
        <v>404</v>
      </c>
      <c r="D16" s="489"/>
      <c r="E16" s="456">
        <v>15.156054392901028</v>
      </c>
      <c r="F16" s="455">
        <v>1622.0130340333092</v>
      </c>
      <c r="G16" s="423">
        <v>1.1623952765052559</v>
      </c>
      <c r="H16" s="457">
        <v>517.8815562539692</v>
      </c>
      <c r="I16" s="512">
        <v>1.2008156017825595</v>
      </c>
      <c r="J16" s="457">
        <v>8744.056942975423</v>
      </c>
      <c r="K16" s="512">
        <v>457.99121822719553</v>
      </c>
    </row>
    <row r="17" spans="2:11" ht="13.5">
      <c r="B17" s="552">
        <v>2016</v>
      </c>
      <c r="C17" s="553" t="s">
        <v>404</v>
      </c>
      <c r="D17" s="554"/>
      <c r="E17" s="555">
        <v>15.659214079612484</v>
      </c>
      <c r="F17" s="556">
        <v>1578.8204598710283</v>
      </c>
      <c r="G17" s="557">
        <v>-6.922844119783793</v>
      </c>
      <c r="H17" s="558">
        <v>517.2581345484876</v>
      </c>
      <c r="I17" s="559">
        <v>1.1611889226147238</v>
      </c>
      <c r="J17" s="558">
        <v>9042.456223537229</v>
      </c>
      <c r="K17" s="559">
        <v>371.8397980552552</v>
      </c>
    </row>
    <row r="18" ht="13.5">
      <c r="I18" s="534"/>
    </row>
  </sheetData>
  <sheetProtection/>
  <mergeCells count="3">
    <mergeCell ref="E6:K6"/>
    <mergeCell ref="C4:C9"/>
    <mergeCell ref="B4:B9"/>
  </mergeCells>
  <hyperlinks>
    <hyperlink ref="D2" location="Indice!A1" display="Regresar al índice"/>
  </hyperlink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A1:CL172"/>
  <sheetViews>
    <sheetView zoomScalePageLayoutView="0" workbookViewId="0" topLeftCell="A1">
      <pane xSplit="2" ySplit="3" topLeftCell="V29" activePane="bottomRight" state="frozen"/>
      <selection pane="topLeft" activeCell="A1" sqref="A1"/>
      <selection pane="topRight" activeCell="C1" sqref="C1"/>
      <selection pane="bottomLeft" activeCell="A8" sqref="A8"/>
      <selection pane="bottomRight" activeCell="A177" sqref="A177:B177"/>
    </sheetView>
  </sheetViews>
  <sheetFormatPr defaultColWidth="11.421875" defaultRowHeight="15" outlineLevelRow="2"/>
  <cols>
    <col min="1" max="1" width="11.421875" style="95" customWidth="1"/>
    <col min="2" max="2" width="23.140625" style="95" customWidth="1"/>
    <col min="3" max="5" width="11.57421875" style="197" bestFit="1" customWidth="1"/>
    <col min="6" max="7" width="16.00390625" style="197" bestFit="1" customWidth="1"/>
    <col min="8" max="8" width="13.140625" style="197" bestFit="1" customWidth="1"/>
    <col min="9" max="10" width="17.28125" style="197" bestFit="1" customWidth="1"/>
    <col min="11" max="11" width="16.00390625" style="197" bestFit="1" customWidth="1"/>
    <col min="12" max="13" width="17.28125" style="197" bestFit="1" customWidth="1"/>
    <col min="14" max="14" width="14.8515625" style="197" bestFit="1" customWidth="1"/>
    <col min="15" max="15" width="16.00390625" style="197" bestFit="1" customWidth="1"/>
    <col min="16" max="16" width="15.28125" style="197" bestFit="1" customWidth="1"/>
    <col min="17" max="17" width="13.421875" style="197" bestFit="1" customWidth="1"/>
    <col min="18" max="19" width="16.00390625" style="197" bestFit="1" customWidth="1"/>
    <col min="20" max="20" width="14.8515625" style="197" bestFit="1" customWidth="1"/>
    <col min="21" max="22" width="16.00390625" style="197" bestFit="1" customWidth="1"/>
    <col min="23" max="23" width="13.421875" style="197" bestFit="1" customWidth="1"/>
    <col min="24" max="25" width="15.28125" style="197" bestFit="1" customWidth="1"/>
    <col min="26" max="26" width="13.140625" style="197" bestFit="1" customWidth="1"/>
    <col min="27" max="28" width="18.00390625" style="197" bestFit="1" customWidth="1"/>
    <col min="29" max="29" width="16.00390625" style="197" bestFit="1" customWidth="1"/>
    <col min="30" max="30" width="6.8515625" style="197" bestFit="1" customWidth="1"/>
    <col min="31" max="31" width="8.28125" style="197" bestFit="1" customWidth="1"/>
    <col min="32" max="32" width="8.8515625" style="197" bestFit="1" customWidth="1"/>
    <col min="33" max="34" width="18.00390625" style="562" bestFit="1" customWidth="1"/>
    <col min="35" max="35" width="16.00390625" style="562" bestFit="1" customWidth="1"/>
    <col min="36" max="37" width="15.8515625" style="563" customWidth="1"/>
    <col min="38" max="16384" width="11.421875" style="95" customWidth="1"/>
  </cols>
  <sheetData>
    <row r="1" spans="3:37" ht="43.5" customHeight="1" thickBot="1">
      <c r="C1" s="560" t="s">
        <v>182</v>
      </c>
      <c r="D1" s="95"/>
      <c r="E1" s="561" t="s">
        <v>671</v>
      </c>
      <c r="AG1" s="197"/>
      <c r="AH1" s="197"/>
      <c r="AI1" s="197"/>
      <c r="AJ1" s="562"/>
      <c r="AK1" s="562"/>
    </row>
    <row r="2" spans="2:35" ht="51" customHeight="1">
      <c r="B2" s="674" t="s">
        <v>557</v>
      </c>
      <c r="C2" s="676" t="s">
        <v>558</v>
      </c>
      <c r="D2" s="677"/>
      <c r="E2" s="678"/>
      <c r="F2" s="679" t="s">
        <v>559</v>
      </c>
      <c r="G2" s="680"/>
      <c r="H2" s="681"/>
      <c r="I2" s="679" t="s">
        <v>560</v>
      </c>
      <c r="J2" s="680"/>
      <c r="K2" s="681"/>
      <c r="L2" s="679" t="s">
        <v>561</v>
      </c>
      <c r="M2" s="680"/>
      <c r="N2" s="681"/>
      <c r="O2" s="679" t="s">
        <v>562</v>
      </c>
      <c r="P2" s="680"/>
      <c r="Q2" s="681"/>
      <c r="R2" s="679" t="s">
        <v>563</v>
      </c>
      <c r="S2" s="680"/>
      <c r="T2" s="681"/>
      <c r="U2" s="679" t="s">
        <v>564</v>
      </c>
      <c r="V2" s="680"/>
      <c r="W2" s="681"/>
      <c r="X2" s="679" t="s">
        <v>565</v>
      </c>
      <c r="Y2" s="680"/>
      <c r="Z2" s="681"/>
      <c r="AA2" s="679" t="s">
        <v>566</v>
      </c>
      <c r="AB2" s="680"/>
      <c r="AC2" s="681"/>
      <c r="AD2" s="676" t="s">
        <v>567</v>
      </c>
      <c r="AE2" s="677"/>
      <c r="AF2" s="678"/>
      <c r="AG2" s="671" t="s">
        <v>568</v>
      </c>
      <c r="AH2" s="672"/>
      <c r="AI2" s="673"/>
    </row>
    <row r="3" spans="2:35" ht="25.5">
      <c r="B3" s="675"/>
      <c r="C3" s="199" t="s">
        <v>569</v>
      </c>
      <c r="D3" s="200" t="s">
        <v>570</v>
      </c>
      <c r="E3" s="201" t="s">
        <v>571</v>
      </c>
      <c r="F3" s="199" t="s">
        <v>569</v>
      </c>
      <c r="G3" s="200" t="s">
        <v>570</v>
      </c>
      <c r="H3" s="201" t="s">
        <v>571</v>
      </c>
      <c r="I3" s="199" t="s">
        <v>569</v>
      </c>
      <c r="J3" s="200" t="s">
        <v>570</v>
      </c>
      <c r="K3" s="201" t="s">
        <v>571</v>
      </c>
      <c r="L3" s="199" t="s">
        <v>569</v>
      </c>
      <c r="M3" s="200" t="s">
        <v>570</v>
      </c>
      <c r="N3" s="201" t="s">
        <v>571</v>
      </c>
      <c r="O3" s="199" t="s">
        <v>569</v>
      </c>
      <c r="P3" s="200" t="s">
        <v>570</v>
      </c>
      <c r="Q3" s="201" t="s">
        <v>571</v>
      </c>
      <c r="R3" s="199" t="s">
        <v>569</v>
      </c>
      <c r="S3" s="200" t="s">
        <v>570</v>
      </c>
      <c r="T3" s="201" t="s">
        <v>571</v>
      </c>
      <c r="U3" s="199" t="s">
        <v>569</v>
      </c>
      <c r="V3" s="200" t="s">
        <v>570</v>
      </c>
      <c r="W3" s="201" t="s">
        <v>571</v>
      </c>
      <c r="X3" s="199" t="s">
        <v>569</v>
      </c>
      <c r="Y3" s="200" t="s">
        <v>570</v>
      </c>
      <c r="Z3" s="201" t="s">
        <v>571</v>
      </c>
      <c r="AA3" s="199" t="s">
        <v>569</v>
      </c>
      <c r="AB3" s="200" t="s">
        <v>570</v>
      </c>
      <c r="AC3" s="201" t="s">
        <v>571</v>
      </c>
      <c r="AD3" s="199" t="s">
        <v>569</v>
      </c>
      <c r="AE3" s="200" t="s">
        <v>570</v>
      </c>
      <c r="AF3" s="201" t="s">
        <v>571</v>
      </c>
      <c r="AG3" s="199" t="s">
        <v>569</v>
      </c>
      <c r="AH3" s="200" t="s">
        <v>570</v>
      </c>
      <c r="AI3" s="201" t="s">
        <v>571</v>
      </c>
    </row>
    <row r="5" spans="1:90" ht="15" customHeight="1" hidden="1" outlineLevel="1">
      <c r="A5" s="162">
        <v>43709</v>
      </c>
      <c r="B5" s="163" t="s">
        <v>574</v>
      </c>
      <c r="C5" s="202">
        <v>0</v>
      </c>
      <c r="D5" s="564">
        <v>0</v>
      </c>
      <c r="E5" s="565">
        <v>0</v>
      </c>
      <c r="F5" s="202">
        <v>40685.951</v>
      </c>
      <c r="G5" s="564">
        <v>31066.739</v>
      </c>
      <c r="H5" s="565">
        <v>9619.212</v>
      </c>
      <c r="I5" s="202">
        <v>85388.955</v>
      </c>
      <c r="J5" s="564">
        <v>82589.338</v>
      </c>
      <c r="K5" s="565">
        <v>2799.617</v>
      </c>
      <c r="L5" s="202">
        <v>657530.835</v>
      </c>
      <c r="M5" s="564">
        <v>627766.177</v>
      </c>
      <c r="N5" s="565">
        <v>29764.658</v>
      </c>
      <c r="O5" s="202"/>
      <c r="P5" s="564"/>
      <c r="Q5" s="565"/>
      <c r="R5" s="202">
        <v>37867.434</v>
      </c>
      <c r="S5" s="564">
        <v>37867.434</v>
      </c>
      <c r="T5" s="565">
        <v>0</v>
      </c>
      <c r="U5" s="202">
        <v>104462.573</v>
      </c>
      <c r="V5" s="564">
        <v>104462.573</v>
      </c>
      <c r="W5" s="565">
        <v>0</v>
      </c>
      <c r="X5" s="202"/>
      <c r="Y5" s="564"/>
      <c r="Z5" s="565"/>
      <c r="AA5" s="202">
        <v>783605.741</v>
      </c>
      <c r="AB5" s="564">
        <v>741422.254</v>
      </c>
      <c r="AC5" s="565">
        <v>42183.487</v>
      </c>
      <c r="AD5" s="202">
        <v>0</v>
      </c>
      <c r="AE5" s="564">
        <v>0</v>
      </c>
      <c r="AF5" s="565">
        <v>0</v>
      </c>
      <c r="AG5" s="202">
        <f aca="true" t="shared" si="0" ref="AG5:AG28">C5+F5+I5+L5</f>
        <v>783605.7409999999</v>
      </c>
      <c r="AH5" s="564">
        <f aca="true" t="shared" si="1" ref="AH5:AH28">D5+G5+J5+M5</f>
        <v>741422.2540000001</v>
      </c>
      <c r="AI5" s="565">
        <f aca="true" t="shared" si="2" ref="AI5:AI28">E5+H5+K5+N5</f>
        <v>42183.487</v>
      </c>
      <c r="AJ5" s="566"/>
      <c r="AK5" s="566"/>
      <c r="BJ5" s="566"/>
      <c r="BK5" s="566"/>
      <c r="BL5" s="566"/>
      <c r="BM5" s="566"/>
      <c r="BN5" s="566"/>
      <c r="BO5" s="566"/>
      <c r="BP5" s="566"/>
      <c r="BQ5" s="566"/>
      <c r="BR5" s="566"/>
      <c r="BS5" s="566"/>
      <c r="BT5" s="566"/>
      <c r="BU5" s="566"/>
      <c r="BV5" s="118"/>
      <c r="BW5" s="118"/>
      <c r="BX5" s="118"/>
      <c r="BY5" s="566"/>
      <c r="BZ5" s="566"/>
      <c r="CA5" s="566"/>
      <c r="CB5" s="118"/>
      <c r="CC5" s="118"/>
      <c r="CD5" s="118"/>
      <c r="CE5" s="118"/>
      <c r="CF5" s="118"/>
      <c r="CG5" s="118"/>
      <c r="CH5" s="118"/>
      <c r="CI5" s="118"/>
      <c r="CJ5" s="118"/>
      <c r="CK5" s="118"/>
      <c r="CL5" s="118"/>
    </row>
    <row r="6" spans="1:35" ht="13.5" hidden="1" outlineLevel="1">
      <c r="A6" s="162">
        <v>43709</v>
      </c>
      <c r="B6" s="163" t="s">
        <v>576</v>
      </c>
      <c r="C6" s="203">
        <v>0</v>
      </c>
      <c r="D6" s="567">
        <v>0</v>
      </c>
      <c r="E6" s="568">
        <v>0</v>
      </c>
      <c r="F6" s="203">
        <v>0</v>
      </c>
      <c r="G6" s="567">
        <v>0</v>
      </c>
      <c r="H6" s="568"/>
      <c r="I6" s="203">
        <v>24652.084</v>
      </c>
      <c r="J6" s="567">
        <v>24652.084</v>
      </c>
      <c r="K6" s="568">
        <v>0</v>
      </c>
      <c r="L6" s="203">
        <v>43995.795</v>
      </c>
      <c r="M6" s="567">
        <v>43995.795</v>
      </c>
      <c r="N6" s="568">
        <v>0</v>
      </c>
      <c r="O6" s="203"/>
      <c r="P6" s="567"/>
      <c r="Q6" s="568"/>
      <c r="R6" s="203">
        <v>3384.754</v>
      </c>
      <c r="S6" s="567">
        <v>3384.754</v>
      </c>
      <c r="T6" s="568">
        <v>0</v>
      </c>
      <c r="U6" s="203">
        <v>74705.807</v>
      </c>
      <c r="V6" s="567">
        <v>74705.807</v>
      </c>
      <c r="W6" s="568">
        <v>0</v>
      </c>
      <c r="X6" s="203"/>
      <c r="Y6" s="567"/>
      <c r="Z6" s="568"/>
      <c r="AA6" s="203">
        <v>68647.879</v>
      </c>
      <c r="AB6" s="567">
        <v>68647.879</v>
      </c>
      <c r="AC6" s="568">
        <v>0</v>
      </c>
      <c r="AD6" s="203">
        <v>0</v>
      </c>
      <c r="AE6" s="567">
        <v>0</v>
      </c>
      <c r="AF6" s="568">
        <v>0</v>
      </c>
      <c r="AG6" s="203">
        <f t="shared" si="0"/>
        <v>68647.879</v>
      </c>
      <c r="AH6" s="567">
        <f t="shared" si="1"/>
        <v>68647.879</v>
      </c>
      <c r="AI6" s="568">
        <f t="shared" si="2"/>
        <v>0</v>
      </c>
    </row>
    <row r="7" spans="1:35" ht="13.5" hidden="1" outlineLevel="1">
      <c r="A7" s="162">
        <v>43709</v>
      </c>
      <c r="B7" s="163" t="s">
        <v>577</v>
      </c>
      <c r="C7" s="202">
        <v>0</v>
      </c>
      <c r="D7" s="564">
        <v>0</v>
      </c>
      <c r="E7" s="565">
        <v>0</v>
      </c>
      <c r="F7" s="202"/>
      <c r="G7" s="564"/>
      <c r="H7" s="565"/>
      <c r="I7" s="202">
        <v>6427109.262</v>
      </c>
      <c r="J7" s="564">
        <v>6381884.314</v>
      </c>
      <c r="K7" s="565">
        <v>45224.948</v>
      </c>
      <c r="L7" s="202">
        <v>2138236.628</v>
      </c>
      <c r="M7" s="564">
        <v>2077821.674</v>
      </c>
      <c r="N7" s="565">
        <v>60414.954</v>
      </c>
      <c r="O7" s="202"/>
      <c r="P7" s="564"/>
      <c r="Q7" s="565"/>
      <c r="R7" s="202">
        <v>449639.834</v>
      </c>
      <c r="S7" s="564">
        <v>443492.106</v>
      </c>
      <c r="T7" s="565">
        <v>6147.728</v>
      </c>
      <c r="U7" s="202">
        <v>72586.997</v>
      </c>
      <c r="V7" s="564">
        <v>69266.935</v>
      </c>
      <c r="W7" s="565">
        <v>3320.062</v>
      </c>
      <c r="X7" s="202">
        <v>660487.21</v>
      </c>
      <c r="Y7" s="564">
        <v>652602.857</v>
      </c>
      <c r="Z7" s="565">
        <v>7884.353</v>
      </c>
      <c r="AA7" s="202">
        <v>9225833.1</v>
      </c>
      <c r="AB7" s="564">
        <v>9112308.845</v>
      </c>
      <c r="AC7" s="565">
        <v>113524.255</v>
      </c>
      <c r="AD7" s="202">
        <v>0</v>
      </c>
      <c r="AE7" s="564">
        <v>0</v>
      </c>
      <c r="AF7" s="565">
        <v>0</v>
      </c>
      <c r="AG7" s="202">
        <f t="shared" si="0"/>
        <v>8565345.89</v>
      </c>
      <c r="AH7" s="564">
        <f t="shared" si="1"/>
        <v>8459705.988</v>
      </c>
      <c r="AI7" s="565">
        <f t="shared" si="2"/>
        <v>105639.902</v>
      </c>
    </row>
    <row r="8" spans="1:35" ht="13.5" hidden="1" outlineLevel="1">
      <c r="A8" s="181">
        <v>43709</v>
      </c>
      <c r="B8" s="163" t="s">
        <v>599</v>
      </c>
      <c r="C8" s="203">
        <v>0</v>
      </c>
      <c r="D8" s="567">
        <v>0</v>
      </c>
      <c r="E8" s="568">
        <v>0</v>
      </c>
      <c r="F8" s="203">
        <v>926.08</v>
      </c>
      <c r="G8" s="567">
        <v>0</v>
      </c>
      <c r="H8" s="568">
        <v>926.08</v>
      </c>
      <c r="I8" s="203">
        <v>1046461.267</v>
      </c>
      <c r="J8" s="567">
        <v>1012736.595</v>
      </c>
      <c r="K8" s="568">
        <v>33724.672</v>
      </c>
      <c r="L8" s="203">
        <v>298989.004</v>
      </c>
      <c r="M8" s="567">
        <v>288689.037</v>
      </c>
      <c r="N8" s="568">
        <v>10299.967</v>
      </c>
      <c r="O8" s="203">
        <v>2068630.411</v>
      </c>
      <c r="P8" s="567">
        <v>1828671.51</v>
      </c>
      <c r="Q8" s="568">
        <v>239958.901</v>
      </c>
      <c r="R8" s="203">
        <v>24254.542</v>
      </c>
      <c r="S8" s="567">
        <v>22812.848</v>
      </c>
      <c r="T8" s="568">
        <v>1441.694</v>
      </c>
      <c r="U8" s="203">
        <v>20457.163</v>
      </c>
      <c r="V8" s="567">
        <v>20251.127</v>
      </c>
      <c r="W8" s="568">
        <v>206.036</v>
      </c>
      <c r="X8" s="203"/>
      <c r="Y8" s="567"/>
      <c r="Z8" s="568"/>
      <c r="AA8" s="203">
        <v>1346376.351</v>
      </c>
      <c r="AB8" s="567">
        <v>1301425.632</v>
      </c>
      <c r="AC8" s="568">
        <v>44950.719</v>
      </c>
      <c r="AD8" s="203">
        <v>0</v>
      </c>
      <c r="AE8" s="567">
        <v>0</v>
      </c>
      <c r="AF8" s="568">
        <v>0</v>
      </c>
      <c r="AG8" s="203">
        <f t="shared" si="0"/>
        <v>1346376.351</v>
      </c>
      <c r="AH8" s="567">
        <f t="shared" si="1"/>
        <v>1301425.632</v>
      </c>
      <c r="AI8" s="568">
        <f t="shared" si="2"/>
        <v>44950.719</v>
      </c>
    </row>
    <row r="9" spans="1:35" ht="13.5" hidden="1" outlineLevel="1">
      <c r="A9" s="162">
        <v>43709</v>
      </c>
      <c r="B9" s="163" t="s">
        <v>578</v>
      </c>
      <c r="C9" s="202">
        <v>0</v>
      </c>
      <c r="D9" s="564">
        <v>0</v>
      </c>
      <c r="E9" s="565">
        <v>0</v>
      </c>
      <c r="F9" s="202">
        <v>0</v>
      </c>
      <c r="G9" s="564">
        <v>0</v>
      </c>
      <c r="H9" s="565"/>
      <c r="I9" s="202"/>
      <c r="J9" s="564"/>
      <c r="K9" s="565"/>
      <c r="L9" s="202"/>
      <c r="M9" s="564"/>
      <c r="N9" s="565"/>
      <c r="O9" s="202"/>
      <c r="P9" s="564"/>
      <c r="Q9" s="565"/>
      <c r="R9" s="202"/>
      <c r="S9" s="564"/>
      <c r="T9" s="565">
        <v>0</v>
      </c>
      <c r="U9" s="202">
        <v>0</v>
      </c>
      <c r="V9" s="564"/>
      <c r="W9" s="565">
        <v>0</v>
      </c>
      <c r="X9" s="202">
        <v>0</v>
      </c>
      <c r="Y9" s="564"/>
      <c r="Z9" s="565"/>
      <c r="AA9" s="202"/>
      <c r="AB9" s="564"/>
      <c r="AC9" s="565"/>
      <c r="AD9" s="202">
        <v>0</v>
      </c>
      <c r="AE9" s="564">
        <v>0</v>
      </c>
      <c r="AF9" s="565">
        <v>0</v>
      </c>
      <c r="AG9" s="202">
        <f t="shared" si="0"/>
        <v>0</v>
      </c>
      <c r="AH9" s="564">
        <f t="shared" si="1"/>
        <v>0</v>
      </c>
      <c r="AI9" s="565">
        <f t="shared" si="2"/>
        <v>0</v>
      </c>
    </row>
    <row r="10" spans="1:35" ht="13.5" hidden="1" outlineLevel="1">
      <c r="A10" s="162">
        <v>43709</v>
      </c>
      <c r="B10" s="163" t="s">
        <v>579</v>
      </c>
      <c r="C10" s="203">
        <v>0</v>
      </c>
      <c r="D10" s="567">
        <v>0</v>
      </c>
      <c r="E10" s="568">
        <v>0</v>
      </c>
      <c r="F10" s="203"/>
      <c r="G10" s="567"/>
      <c r="H10" s="568"/>
      <c r="I10" s="203">
        <v>2074.778</v>
      </c>
      <c r="J10" s="567">
        <v>2074.778</v>
      </c>
      <c r="K10" s="568">
        <v>0</v>
      </c>
      <c r="L10" s="203">
        <v>664.268</v>
      </c>
      <c r="M10" s="567">
        <v>664.268</v>
      </c>
      <c r="N10" s="568">
        <v>0</v>
      </c>
      <c r="O10" s="203">
        <v>82.234</v>
      </c>
      <c r="P10" s="567">
        <v>82.234</v>
      </c>
      <c r="Q10" s="568">
        <v>0</v>
      </c>
      <c r="R10" s="203">
        <v>1573.449</v>
      </c>
      <c r="S10" s="567">
        <v>1573.449</v>
      </c>
      <c r="T10" s="568">
        <v>0</v>
      </c>
      <c r="U10" s="203"/>
      <c r="V10" s="567"/>
      <c r="W10" s="568"/>
      <c r="X10" s="203"/>
      <c r="Y10" s="567"/>
      <c r="Z10" s="568"/>
      <c r="AA10" s="203">
        <v>2739.046</v>
      </c>
      <c r="AB10" s="567">
        <v>2739.046</v>
      </c>
      <c r="AC10" s="568">
        <v>0</v>
      </c>
      <c r="AD10" s="203">
        <v>0</v>
      </c>
      <c r="AE10" s="567">
        <v>0</v>
      </c>
      <c r="AF10" s="568">
        <v>0</v>
      </c>
      <c r="AG10" s="203">
        <f t="shared" si="0"/>
        <v>2739.046</v>
      </c>
      <c r="AH10" s="567">
        <f t="shared" si="1"/>
        <v>2739.046</v>
      </c>
      <c r="AI10" s="568">
        <f t="shared" si="2"/>
        <v>0</v>
      </c>
    </row>
    <row r="11" spans="1:35" ht="13.5" hidden="1" outlineLevel="1">
      <c r="A11" s="162">
        <v>43709</v>
      </c>
      <c r="B11" s="163" t="s">
        <v>580</v>
      </c>
      <c r="C11" s="202">
        <v>0</v>
      </c>
      <c r="D11" s="564">
        <v>0</v>
      </c>
      <c r="E11" s="565">
        <v>0</v>
      </c>
      <c r="F11" s="202">
        <v>0</v>
      </c>
      <c r="G11" s="564">
        <v>0</v>
      </c>
      <c r="H11" s="565"/>
      <c r="I11" s="202">
        <v>68180.65</v>
      </c>
      <c r="J11" s="564">
        <v>68180.65</v>
      </c>
      <c r="K11" s="565">
        <v>0</v>
      </c>
      <c r="L11" s="202">
        <v>19236.281</v>
      </c>
      <c r="M11" s="564">
        <v>15594.037</v>
      </c>
      <c r="N11" s="565">
        <v>3642.244</v>
      </c>
      <c r="O11" s="202"/>
      <c r="P11" s="564"/>
      <c r="Q11" s="565"/>
      <c r="R11" s="202"/>
      <c r="S11" s="564"/>
      <c r="T11" s="565"/>
      <c r="U11" s="202">
        <v>34405.106</v>
      </c>
      <c r="V11" s="564">
        <v>34405.106</v>
      </c>
      <c r="W11" s="565">
        <v>0</v>
      </c>
      <c r="X11" s="202">
        <v>33271.395</v>
      </c>
      <c r="Y11" s="564">
        <v>31908.828</v>
      </c>
      <c r="Z11" s="565">
        <v>1362.567</v>
      </c>
      <c r="AA11" s="202">
        <v>120688.326</v>
      </c>
      <c r="AB11" s="564">
        <v>115683.515</v>
      </c>
      <c r="AC11" s="565">
        <v>5004.811</v>
      </c>
      <c r="AD11" s="202">
        <v>0</v>
      </c>
      <c r="AE11" s="564">
        <v>0</v>
      </c>
      <c r="AF11" s="565">
        <v>0</v>
      </c>
      <c r="AG11" s="202">
        <f t="shared" si="0"/>
        <v>87416.931</v>
      </c>
      <c r="AH11" s="564">
        <f t="shared" si="1"/>
        <v>83774.68699999999</v>
      </c>
      <c r="AI11" s="565">
        <f t="shared" si="2"/>
        <v>3642.244</v>
      </c>
    </row>
    <row r="12" spans="1:35" ht="13.5" hidden="1" outlineLevel="1">
      <c r="A12" s="162">
        <v>43709</v>
      </c>
      <c r="B12" s="163" t="s">
        <v>581</v>
      </c>
      <c r="C12" s="203">
        <v>0</v>
      </c>
      <c r="D12" s="567">
        <v>0</v>
      </c>
      <c r="E12" s="568">
        <v>0</v>
      </c>
      <c r="F12" s="203">
        <v>51.659</v>
      </c>
      <c r="G12" s="567">
        <v>51.659</v>
      </c>
      <c r="H12" s="568">
        <v>0</v>
      </c>
      <c r="I12" s="203">
        <v>542969.8</v>
      </c>
      <c r="J12" s="567">
        <v>520500.836</v>
      </c>
      <c r="K12" s="568">
        <v>22468.964</v>
      </c>
      <c r="L12" s="203"/>
      <c r="M12" s="567"/>
      <c r="N12" s="568"/>
      <c r="O12" s="203">
        <v>492.587</v>
      </c>
      <c r="P12" s="567">
        <v>492.587</v>
      </c>
      <c r="Q12" s="568">
        <v>0</v>
      </c>
      <c r="R12" s="203">
        <v>61546.959</v>
      </c>
      <c r="S12" s="567">
        <v>61546.959</v>
      </c>
      <c r="T12" s="568">
        <v>0</v>
      </c>
      <c r="U12" s="203">
        <v>70791.307</v>
      </c>
      <c r="V12" s="567">
        <v>69687.626</v>
      </c>
      <c r="W12" s="568">
        <v>1103.681</v>
      </c>
      <c r="X12" s="203"/>
      <c r="Y12" s="567"/>
      <c r="Z12" s="568"/>
      <c r="AA12" s="203">
        <v>543021.459</v>
      </c>
      <c r="AB12" s="567">
        <v>520552.495</v>
      </c>
      <c r="AC12" s="568">
        <v>22468.964</v>
      </c>
      <c r="AD12" s="203">
        <v>0</v>
      </c>
      <c r="AE12" s="567">
        <v>0</v>
      </c>
      <c r="AF12" s="568">
        <v>0</v>
      </c>
      <c r="AG12" s="203">
        <f t="shared" si="0"/>
        <v>543021.459</v>
      </c>
      <c r="AH12" s="567">
        <f t="shared" si="1"/>
        <v>520552.495</v>
      </c>
      <c r="AI12" s="568">
        <f t="shared" si="2"/>
        <v>22468.964</v>
      </c>
    </row>
    <row r="13" spans="1:35" ht="13.5" hidden="1" outlineLevel="1">
      <c r="A13" s="162">
        <v>43709</v>
      </c>
      <c r="B13" s="163" t="s">
        <v>582</v>
      </c>
      <c r="C13" s="202">
        <v>0</v>
      </c>
      <c r="D13" s="564">
        <v>0</v>
      </c>
      <c r="E13" s="565">
        <v>0</v>
      </c>
      <c r="F13" s="202">
        <v>0</v>
      </c>
      <c r="G13" s="564">
        <v>0</v>
      </c>
      <c r="H13" s="565"/>
      <c r="I13" s="202"/>
      <c r="J13" s="564"/>
      <c r="K13" s="565"/>
      <c r="L13" s="202"/>
      <c r="M13" s="564"/>
      <c r="N13" s="565"/>
      <c r="O13" s="202">
        <v>5674.496</v>
      </c>
      <c r="P13" s="564">
        <v>5355.101</v>
      </c>
      <c r="Q13" s="565">
        <v>319.395</v>
      </c>
      <c r="R13" s="202">
        <v>0</v>
      </c>
      <c r="S13" s="564">
        <v>0</v>
      </c>
      <c r="T13" s="565"/>
      <c r="U13" s="202">
        <v>0</v>
      </c>
      <c r="V13" s="564">
        <v>0</v>
      </c>
      <c r="W13" s="565"/>
      <c r="X13" s="202">
        <v>0</v>
      </c>
      <c r="Y13" s="564">
        <v>0</v>
      </c>
      <c r="Z13" s="565"/>
      <c r="AA13" s="202">
        <v>0</v>
      </c>
      <c r="AB13" s="564">
        <v>0</v>
      </c>
      <c r="AC13" s="565"/>
      <c r="AD13" s="202">
        <v>0</v>
      </c>
      <c r="AE13" s="564">
        <v>0</v>
      </c>
      <c r="AF13" s="565">
        <v>0</v>
      </c>
      <c r="AG13" s="202">
        <f t="shared" si="0"/>
        <v>0</v>
      </c>
      <c r="AH13" s="564">
        <f t="shared" si="1"/>
        <v>0</v>
      </c>
      <c r="AI13" s="565">
        <f t="shared" si="2"/>
        <v>0</v>
      </c>
    </row>
    <row r="14" spans="1:35" ht="13.5" hidden="1" outlineLevel="1">
      <c r="A14" s="162">
        <v>43709</v>
      </c>
      <c r="B14" s="163" t="s">
        <v>583</v>
      </c>
      <c r="C14" s="203">
        <v>0</v>
      </c>
      <c r="D14" s="567">
        <v>0</v>
      </c>
      <c r="E14" s="568">
        <v>0</v>
      </c>
      <c r="F14" s="203"/>
      <c r="G14" s="567"/>
      <c r="H14" s="568"/>
      <c r="I14" s="203"/>
      <c r="J14" s="567"/>
      <c r="K14" s="568"/>
      <c r="L14" s="203"/>
      <c r="M14" s="567"/>
      <c r="N14" s="568"/>
      <c r="O14" s="203"/>
      <c r="P14" s="567"/>
      <c r="Q14" s="568"/>
      <c r="R14" s="203">
        <v>0</v>
      </c>
      <c r="S14" s="567">
        <v>0</v>
      </c>
      <c r="T14" s="568"/>
      <c r="U14" s="203">
        <v>0</v>
      </c>
      <c r="V14" s="567">
        <v>0</v>
      </c>
      <c r="W14" s="568"/>
      <c r="X14" s="203">
        <v>0</v>
      </c>
      <c r="Y14" s="567">
        <v>0</v>
      </c>
      <c r="Z14" s="568"/>
      <c r="AA14" s="203">
        <v>0</v>
      </c>
      <c r="AB14" s="567">
        <v>0</v>
      </c>
      <c r="AC14" s="568"/>
      <c r="AD14" s="203">
        <v>0</v>
      </c>
      <c r="AE14" s="567">
        <v>0</v>
      </c>
      <c r="AF14" s="568">
        <v>0</v>
      </c>
      <c r="AG14" s="203">
        <f t="shared" si="0"/>
        <v>0</v>
      </c>
      <c r="AH14" s="567">
        <f t="shared" si="1"/>
        <v>0</v>
      </c>
      <c r="AI14" s="568">
        <f t="shared" si="2"/>
        <v>0</v>
      </c>
    </row>
    <row r="15" spans="1:35" ht="13.5" hidden="1" outlineLevel="1">
      <c r="A15" s="162">
        <v>43709</v>
      </c>
      <c r="B15" s="163" t="s">
        <v>584</v>
      </c>
      <c r="C15" s="202">
        <v>0</v>
      </c>
      <c r="D15" s="564">
        <v>0</v>
      </c>
      <c r="E15" s="565">
        <v>0</v>
      </c>
      <c r="F15" s="202">
        <v>282866.778</v>
      </c>
      <c r="G15" s="564">
        <v>282649.869</v>
      </c>
      <c r="H15" s="565">
        <v>216.909</v>
      </c>
      <c r="I15" s="202">
        <v>27119356.757</v>
      </c>
      <c r="J15" s="564">
        <v>26940986.57</v>
      </c>
      <c r="K15" s="565">
        <v>178370.187</v>
      </c>
      <c r="L15" s="202">
        <v>35271.96</v>
      </c>
      <c r="M15" s="564">
        <v>30601.247</v>
      </c>
      <c r="N15" s="565">
        <v>4670.713</v>
      </c>
      <c r="O15" s="202">
        <v>501298.328</v>
      </c>
      <c r="P15" s="564">
        <v>501298.328</v>
      </c>
      <c r="Q15" s="565">
        <v>0</v>
      </c>
      <c r="R15" s="202">
        <v>224337.238</v>
      </c>
      <c r="S15" s="564">
        <v>216542.285</v>
      </c>
      <c r="T15" s="565">
        <v>7794.953</v>
      </c>
      <c r="U15" s="202">
        <v>310802.535</v>
      </c>
      <c r="V15" s="564">
        <v>307853.261</v>
      </c>
      <c r="W15" s="565">
        <v>2949.274</v>
      </c>
      <c r="X15" s="202">
        <v>24892.286</v>
      </c>
      <c r="Y15" s="564">
        <v>24674.805</v>
      </c>
      <c r="Z15" s="565">
        <v>217.481</v>
      </c>
      <c r="AA15" s="202">
        <v>27462387.781</v>
      </c>
      <c r="AB15" s="564">
        <v>27278912.491</v>
      </c>
      <c r="AC15" s="565">
        <v>183475.29</v>
      </c>
      <c r="AD15" s="202">
        <v>0</v>
      </c>
      <c r="AE15" s="564">
        <v>0</v>
      </c>
      <c r="AF15" s="565">
        <v>0</v>
      </c>
      <c r="AG15" s="202">
        <f t="shared" si="0"/>
        <v>27437495.495</v>
      </c>
      <c r="AH15" s="564">
        <f t="shared" si="1"/>
        <v>27254237.686</v>
      </c>
      <c r="AI15" s="565">
        <f t="shared" si="2"/>
        <v>183257.809</v>
      </c>
    </row>
    <row r="16" spans="1:35" ht="13.5" hidden="1" outlineLevel="1">
      <c r="A16" s="162">
        <v>43709</v>
      </c>
      <c r="B16" s="163" t="s">
        <v>585</v>
      </c>
      <c r="C16" s="203">
        <v>0</v>
      </c>
      <c r="D16" s="567">
        <v>0</v>
      </c>
      <c r="E16" s="568">
        <v>0</v>
      </c>
      <c r="F16" s="203">
        <v>107410.682</v>
      </c>
      <c r="G16" s="567">
        <v>99340.65</v>
      </c>
      <c r="H16" s="568">
        <v>8070.032</v>
      </c>
      <c r="I16" s="203">
        <v>246602.017</v>
      </c>
      <c r="J16" s="567">
        <v>239197.973</v>
      </c>
      <c r="K16" s="568">
        <v>7404.044</v>
      </c>
      <c r="L16" s="203"/>
      <c r="M16" s="567"/>
      <c r="N16" s="568"/>
      <c r="O16" s="203">
        <v>7058.2</v>
      </c>
      <c r="P16" s="567">
        <v>7058.2</v>
      </c>
      <c r="Q16" s="568">
        <v>0</v>
      </c>
      <c r="R16" s="203">
        <v>1434.855</v>
      </c>
      <c r="S16" s="567">
        <v>1434.855</v>
      </c>
      <c r="T16" s="568">
        <v>0</v>
      </c>
      <c r="U16" s="203">
        <v>26908.799</v>
      </c>
      <c r="V16" s="567">
        <v>26908.799</v>
      </c>
      <c r="W16" s="568">
        <v>0</v>
      </c>
      <c r="X16" s="203"/>
      <c r="Y16" s="567"/>
      <c r="Z16" s="568"/>
      <c r="AA16" s="203">
        <v>354012.699</v>
      </c>
      <c r="AB16" s="567">
        <v>338538.623</v>
      </c>
      <c r="AC16" s="568">
        <v>15474.076</v>
      </c>
      <c r="AD16" s="203">
        <v>0</v>
      </c>
      <c r="AE16" s="567">
        <v>0</v>
      </c>
      <c r="AF16" s="568">
        <v>0</v>
      </c>
      <c r="AG16" s="203">
        <f t="shared" si="0"/>
        <v>354012.699</v>
      </c>
      <c r="AH16" s="567">
        <f t="shared" si="1"/>
        <v>338538.623</v>
      </c>
      <c r="AI16" s="568">
        <f t="shared" si="2"/>
        <v>15474.076000000001</v>
      </c>
    </row>
    <row r="17" spans="1:35" ht="13.5" hidden="1" outlineLevel="1">
      <c r="A17" s="162">
        <v>43709</v>
      </c>
      <c r="B17" s="163" t="s">
        <v>586</v>
      </c>
      <c r="C17" s="202">
        <v>0</v>
      </c>
      <c r="D17" s="564">
        <v>0</v>
      </c>
      <c r="E17" s="565">
        <v>0</v>
      </c>
      <c r="F17" s="202"/>
      <c r="G17" s="564"/>
      <c r="H17" s="565"/>
      <c r="I17" s="202">
        <v>19983.753</v>
      </c>
      <c r="J17" s="564">
        <v>19983.753</v>
      </c>
      <c r="K17" s="565">
        <v>0</v>
      </c>
      <c r="L17" s="202"/>
      <c r="M17" s="564"/>
      <c r="N17" s="565"/>
      <c r="O17" s="202"/>
      <c r="P17" s="564"/>
      <c r="Q17" s="565"/>
      <c r="R17" s="202"/>
      <c r="S17" s="564"/>
      <c r="T17" s="565"/>
      <c r="U17" s="202"/>
      <c r="V17" s="564"/>
      <c r="W17" s="565"/>
      <c r="X17" s="202"/>
      <c r="Y17" s="564"/>
      <c r="Z17" s="565"/>
      <c r="AA17" s="202">
        <v>19983.753</v>
      </c>
      <c r="AB17" s="564">
        <v>19983.753</v>
      </c>
      <c r="AC17" s="565">
        <v>0</v>
      </c>
      <c r="AD17" s="202">
        <v>0</v>
      </c>
      <c r="AE17" s="564">
        <v>0</v>
      </c>
      <c r="AF17" s="565">
        <v>0</v>
      </c>
      <c r="AG17" s="202">
        <f t="shared" si="0"/>
        <v>19983.753</v>
      </c>
      <c r="AH17" s="564">
        <f t="shared" si="1"/>
        <v>19983.753</v>
      </c>
      <c r="AI17" s="565">
        <f t="shared" si="2"/>
        <v>0</v>
      </c>
    </row>
    <row r="18" spans="1:35" ht="13.5" hidden="1" outlineLevel="1">
      <c r="A18" s="162">
        <v>43709</v>
      </c>
      <c r="B18" s="163" t="s">
        <v>587</v>
      </c>
      <c r="C18" s="203">
        <v>0</v>
      </c>
      <c r="D18" s="567">
        <v>0</v>
      </c>
      <c r="E18" s="568">
        <v>0</v>
      </c>
      <c r="F18" s="203">
        <v>41376.361</v>
      </c>
      <c r="G18" s="567">
        <v>41144.272</v>
      </c>
      <c r="H18" s="568">
        <v>232.089</v>
      </c>
      <c r="I18" s="203">
        <v>6885978.41</v>
      </c>
      <c r="J18" s="567">
        <v>6821528.979</v>
      </c>
      <c r="K18" s="568">
        <v>64449.431</v>
      </c>
      <c r="L18" s="203">
        <v>18557357.135</v>
      </c>
      <c r="M18" s="567">
        <v>18211790.657</v>
      </c>
      <c r="N18" s="568">
        <v>345566.478</v>
      </c>
      <c r="O18" s="203">
        <v>34213.87</v>
      </c>
      <c r="P18" s="567">
        <v>34213.87</v>
      </c>
      <c r="Q18" s="568">
        <v>0</v>
      </c>
      <c r="R18" s="203">
        <v>547057.23</v>
      </c>
      <c r="S18" s="567">
        <v>534825.312</v>
      </c>
      <c r="T18" s="568">
        <v>12231.918</v>
      </c>
      <c r="U18" s="203">
        <v>2676317.442</v>
      </c>
      <c r="V18" s="567">
        <v>2561817.703</v>
      </c>
      <c r="W18" s="568">
        <v>114499.739</v>
      </c>
      <c r="X18" s="203">
        <v>1067061.34</v>
      </c>
      <c r="Y18" s="567">
        <v>1042229.552</v>
      </c>
      <c r="Z18" s="568">
        <v>24831.788</v>
      </c>
      <c r="AA18" s="203">
        <v>26551773.246</v>
      </c>
      <c r="AB18" s="567">
        <v>26116693.46</v>
      </c>
      <c r="AC18" s="568">
        <v>435079.786</v>
      </c>
      <c r="AD18" s="203">
        <v>0</v>
      </c>
      <c r="AE18" s="567">
        <v>0</v>
      </c>
      <c r="AF18" s="568">
        <v>0</v>
      </c>
      <c r="AG18" s="203">
        <f t="shared" si="0"/>
        <v>25484711.906000003</v>
      </c>
      <c r="AH18" s="567">
        <f t="shared" si="1"/>
        <v>25074463.908</v>
      </c>
      <c r="AI18" s="568">
        <f t="shared" si="2"/>
        <v>410247.998</v>
      </c>
    </row>
    <row r="19" spans="1:35" ht="13.5" hidden="1" outlineLevel="1">
      <c r="A19" s="162">
        <v>43709</v>
      </c>
      <c r="B19" s="163" t="s">
        <v>588</v>
      </c>
      <c r="C19" s="202">
        <v>0</v>
      </c>
      <c r="D19" s="564">
        <v>0</v>
      </c>
      <c r="E19" s="565">
        <v>0</v>
      </c>
      <c r="F19" s="202">
        <v>26.958</v>
      </c>
      <c r="G19" s="564">
        <v>26.958</v>
      </c>
      <c r="H19" s="565">
        <v>0</v>
      </c>
      <c r="I19" s="202">
        <v>5519.943</v>
      </c>
      <c r="J19" s="564">
        <v>5519.943</v>
      </c>
      <c r="K19" s="565">
        <v>0</v>
      </c>
      <c r="L19" s="202"/>
      <c r="M19" s="564"/>
      <c r="N19" s="565"/>
      <c r="O19" s="202">
        <v>63929.918</v>
      </c>
      <c r="P19" s="564">
        <v>63076.433</v>
      </c>
      <c r="Q19" s="565">
        <v>853.485</v>
      </c>
      <c r="R19" s="202">
        <v>4352.322</v>
      </c>
      <c r="S19" s="564">
        <v>4352.322</v>
      </c>
      <c r="T19" s="565">
        <v>0</v>
      </c>
      <c r="U19" s="202">
        <v>271296.568</v>
      </c>
      <c r="V19" s="564">
        <v>271296.568</v>
      </c>
      <c r="W19" s="565">
        <v>0</v>
      </c>
      <c r="X19" s="202"/>
      <c r="Y19" s="564"/>
      <c r="Z19" s="565"/>
      <c r="AA19" s="202">
        <v>5546.901</v>
      </c>
      <c r="AB19" s="564">
        <v>5546.901</v>
      </c>
      <c r="AC19" s="565">
        <v>0</v>
      </c>
      <c r="AD19" s="202">
        <v>0</v>
      </c>
      <c r="AE19" s="564">
        <v>0</v>
      </c>
      <c r="AF19" s="565">
        <v>0</v>
      </c>
      <c r="AG19" s="202">
        <f t="shared" si="0"/>
        <v>5546.901</v>
      </c>
      <c r="AH19" s="564">
        <f t="shared" si="1"/>
        <v>5546.901</v>
      </c>
      <c r="AI19" s="565">
        <f t="shared" si="2"/>
        <v>0</v>
      </c>
    </row>
    <row r="20" spans="1:35" ht="13.5" hidden="1" outlineLevel="1">
      <c r="A20" s="162">
        <v>43709</v>
      </c>
      <c r="B20" s="163" t="s">
        <v>589</v>
      </c>
      <c r="C20" s="203">
        <v>0</v>
      </c>
      <c r="D20" s="567">
        <v>0</v>
      </c>
      <c r="E20" s="568">
        <v>0</v>
      </c>
      <c r="F20" s="203">
        <v>693.182</v>
      </c>
      <c r="G20" s="567">
        <v>693.182</v>
      </c>
      <c r="H20" s="568">
        <v>0</v>
      </c>
      <c r="I20" s="203">
        <v>10738778.113</v>
      </c>
      <c r="J20" s="567">
        <v>10616790.441</v>
      </c>
      <c r="K20" s="568">
        <v>121987.672</v>
      </c>
      <c r="L20" s="203">
        <v>21993.329</v>
      </c>
      <c r="M20" s="567">
        <v>21993.329</v>
      </c>
      <c r="N20" s="568">
        <v>0</v>
      </c>
      <c r="O20" s="203"/>
      <c r="P20" s="567"/>
      <c r="Q20" s="568"/>
      <c r="R20" s="203">
        <v>767585.428</v>
      </c>
      <c r="S20" s="567">
        <v>748717.016</v>
      </c>
      <c r="T20" s="568">
        <v>18868.412</v>
      </c>
      <c r="U20" s="203">
        <v>339250.773</v>
      </c>
      <c r="V20" s="567">
        <v>336732.888</v>
      </c>
      <c r="W20" s="568">
        <v>2517.885</v>
      </c>
      <c r="X20" s="203">
        <v>664019.914</v>
      </c>
      <c r="Y20" s="567">
        <v>654042.888</v>
      </c>
      <c r="Z20" s="568">
        <v>9977.026</v>
      </c>
      <c r="AA20" s="203">
        <v>11425484.538</v>
      </c>
      <c r="AB20" s="567">
        <v>11293519.84</v>
      </c>
      <c r="AC20" s="568">
        <v>131964.698</v>
      </c>
      <c r="AD20" s="203">
        <v>0</v>
      </c>
      <c r="AE20" s="567">
        <v>0</v>
      </c>
      <c r="AF20" s="568">
        <v>0</v>
      </c>
      <c r="AG20" s="203">
        <f t="shared" si="0"/>
        <v>10761464.624</v>
      </c>
      <c r="AH20" s="567">
        <f t="shared" si="1"/>
        <v>10639476.952</v>
      </c>
      <c r="AI20" s="568">
        <f t="shared" si="2"/>
        <v>121987.672</v>
      </c>
    </row>
    <row r="21" spans="1:35" ht="13.5" hidden="1" outlineLevel="1">
      <c r="A21" s="162">
        <v>43709</v>
      </c>
      <c r="B21" s="163" t="s">
        <v>590</v>
      </c>
      <c r="C21" s="202">
        <v>0</v>
      </c>
      <c r="D21" s="564">
        <v>0</v>
      </c>
      <c r="E21" s="565">
        <v>0</v>
      </c>
      <c r="F21" s="202">
        <v>32631.623</v>
      </c>
      <c r="G21" s="564">
        <v>30579.62</v>
      </c>
      <c r="H21" s="565">
        <v>2052.003</v>
      </c>
      <c r="I21" s="202">
        <v>375075.568</v>
      </c>
      <c r="J21" s="564">
        <v>339734.596</v>
      </c>
      <c r="K21" s="565">
        <v>35340.972</v>
      </c>
      <c r="L21" s="202">
        <v>142413.591</v>
      </c>
      <c r="M21" s="564">
        <v>117161.655</v>
      </c>
      <c r="N21" s="565">
        <v>25251.936</v>
      </c>
      <c r="O21" s="202">
        <v>29585.063</v>
      </c>
      <c r="P21" s="564">
        <v>29301.029</v>
      </c>
      <c r="Q21" s="565">
        <v>284.034</v>
      </c>
      <c r="R21" s="202">
        <v>622041.682</v>
      </c>
      <c r="S21" s="564">
        <v>552174.44</v>
      </c>
      <c r="T21" s="565">
        <v>69867.242</v>
      </c>
      <c r="U21" s="202">
        <v>112123.936</v>
      </c>
      <c r="V21" s="564">
        <v>93128.633</v>
      </c>
      <c r="W21" s="565">
        <v>18995.303</v>
      </c>
      <c r="X21" s="202">
        <v>0</v>
      </c>
      <c r="Y21" s="564">
        <v>0</v>
      </c>
      <c r="Z21" s="565">
        <v>0</v>
      </c>
      <c r="AA21" s="202">
        <v>550120.782</v>
      </c>
      <c r="AB21" s="564">
        <v>487475.871</v>
      </c>
      <c r="AC21" s="565">
        <v>62644.911</v>
      </c>
      <c r="AD21" s="202">
        <v>0</v>
      </c>
      <c r="AE21" s="564">
        <v>0</v>
      </c>
      <c r="AF21" s="565">
        <v>0</v>
      </c>
      <c r="AG21" s="202">
        <f t="shared" si="0"/>
        <v>550120.782</v>
      </c>
      <c r="AH21" s="564">
        <f t="shared" si="1"/>
        <v>487475.87100000004</v>
      </c>
      <c r="AI21" s="565">
        <f t="shared" si="2"/>
        <v>62644.911</v>
      </c>
    </row>
    <row r="22" spans="1:35" ht="13.5" hidden="1" outlineLevel="1">
      <c r="A22" s="162">
        <v>43709</v>
      </c>
      <c r="B22" s="163" t="s">
        <v>591</v>
      </c>
      <c r="C22" s="203">
        <v>0</v>
      </c>
      <c r="D22" s="567">
        <v>0</v>
      </c>
      <c r="E22" s="568">
        <v>0</v>
      </c>
      <c r="F22" s="203"/>
      <c r="G22" s="567"/>
      <c r="H22" s="568"/>
      <c r="I22" s="203">
        <v>58585.564</v>
      </c>
      <c r="J22" s="567">
        <v>57330.409</v>
      </c>
      <c r="K22" s="568">
        <v>1255.155</v>
      </c>
      <c r="L22" s="203">
        <v>4171.023</v>
      </c>
      <c r="M22" s="567">
        <v>4171.023</v>
      </c>
      <c r="N22" s="568">
        <v>0</v>
      </c>
      <c r="O22" s="203">
        <v>0</v>
      </c>
      <c r="P22" s="567">
        <v>0</v>
      </c>
      <c r="Q22" s="568"/>
      <c r="R22" s="203">
        <v>0</v>
      </c>
      <c r="S22" s="567">
        <v>0</v>
      </c>
      <c r="T22" s="568">
        <v>0</v>
      </c>
      <c r="U22" s="203">
        <v>0</v>
      </c>
      <c r="V22" s="567">
        <v>0</v>
      </c>
      <c r="W22" s="568"/>
      <c r="X22" s="203">
        <v>0</v>
      </c>
      <c r="Y22" s="567">
        <v>0</v>
      </c>
      <c r="Z22" s="568">
        <v>0</v>
      </c>
      <c r="AA22" s="203">
        <v>62756.587</v>
      </c>
      <c r="AB22" s="567">
        <v>61501.432</v>
      </c>
      <c r="AC22" s="568">
        <v>1255.155</v>
      </c>
      <c r="AD22" s="203">
        <v>0</v>
      </c>
      <c r="AE22" s="567">
        <v>0</v>
      </c>
      <c r="AF22" s="568">
        <v>0</v>
      </c>
      <c r="AG22" s="203">
        <f t="shared" si="0"/>
        <v>62756.587</v>
      </c>
      <c r="AH22" s="567">
        <f t="shared" si="1"/>
        <v>61501.432</v>
      </c>
      <c r="AI22" s="568">
        <f t="shared" si="2"/>
        <v>1255.155</v>
      </c>
    </row>
    <row r="23" spans="1:35" ht="13.5" hidden="1" outlineLevel="1">
      <c r="A23" s="162">
        <v>43709</v>
      </c>
      <c r="B23" s="163" t="s">
        <v>592</v>
      </c>
      <c r="C23" s="202">
        <v>0</v>
      </c>
      <c r="D23" s="564">
        <v>0</v>
      </c>
      <c r="E23" s="565">
        <v>0</v>
      </c>
      <c r="F23" s="202">
        <v>0</v>
      </c>
      <c r="G23" s="564">
        <v>0</v>
      </c>
      <c r="H23" s="565"/>
      <c r="I23" s="202">
        <v>0</v>
      </c>
      <c r="J23" s="564">
        <v>0</v>
      </c>
      <c r="K23" s="565"/>
      <c r="L23" s="202">
        <v>2942.706</v>
      </c>
      <c r="M23" s="564">
        <v>2942.706</v>
      </c>
      <c r="N23" s="565">
        <v>0</v>
      </c>
      <c r="O23" s="202">
        <v>0</v>
      </c>
      <c r="P23" s="564">
        <v>0</v>
      </c>
      <c r="Q23" s="565"/>
      <c r="R23" s="202">
        <v>0</v>
      </c>
      <c r="S23" s="564">
        <v>0</v>
      </c>
      <c r="T23" s="565">
        <v>0</v>
      </c>
      <c r="U23" s="202">
        <v>0</v>
      </c>
      <c r="V23" s="564">
        <v>0</v>
      </c>
      <c r="W23" s="565"/>
      <c r="X23" s="202">
        <v>13354.761</v>
      </c>
      <c r="Y23" s="564">
        <v>13354.761</v>
      </c>
      <c r="Z23" s="565">
        <v>0</v>
      </c>
      <c r="AA23" s="202">
        <v>16297.467</v>
      </c>
      <c r="AB23" s="564">
        <v>16297.467</v>
      </c>
      <c r="AC23" s="565">
        <v>0</v>
      </c>
      <c r="AD23" s="202">
        <v>0</v>
      </c>
      <c r="AE23" s="564">
        <v>0</v>
      </c>
      <c r="AF23" s="565">
        <v>0</v>
      </c>
      <c r="AG23" s="202">
        <f t="shared" si="0"/>
        <v>2942.706</v>
      </c>
      <c r="AH23" s="564">
        <f t="shared" si="1"/>
        <v>2942.706</v>
      </c>
      <c r="AI23" s="565">
        <f t="shared" si="2"/>
        <v>0</v>
      </c>
    </row>
    <row r="24" spans="1:35" ht="13.5" hidden="1" outlineLevel="1">
      <c r="A24" s="162">
        <v>43709</v>
      </c>
      <c r="B24" s="163" t="s">
        <v>593</v>
      </c>
      <c r="C24" s="203">
        <v>0</v>
      </c>
      <c r="D24" s="567">
        <v>0</v>
      </c>
      <c r="E24" s="568">
        <v>0</v>
      </c>
      <c r="F24" s="203">
        <v>0</v>
      </c>
      <c r="G24" s="567">
        <v>0</v>
      </c>
      <c r="H24" s="568"/>
      <c r="I24" s="203">
        <v>0</v>
      </c>
      <c r="J24" s="567">
        <v>0</v>
      </c>
      <c r="K24" s="568"/>
      <c r="L24" s="203"/>
      <c r="M24" s="567"/>
      <c r="N24" s="568"/>
      <c r="O24" s="203">
        <v>7428.636</v>
      </c>
      <c r="P24" s="567">
        <v>7326.646</v>
      </c>
      <c r="Q24" s="568">
        <v>101.99</v>
      </c>
      <c r="R24" s="203">
        <v>0</v>
      </c>
      <c r="S24" s="567">
        <v>0</v>
      </c>
      <c r="T24" s="568">
        <v>0</v>
      </c>
      <c r="U24" s="203">
        <v>0</v>
      </c>
      <c r="V24" s="567">
        <v>0</v>
      </c>
      <c r="W24" s="568"/>
      <c r="X24" s="203">
        <v>0</v>
      </c>
      <c r="Y24" s="567">
        <v>0</v>
      </c>
      <c r="Z24" s="568">
        <v>0</v>
      </c>
      <c r="AA24" s="203">
        <v>0</v>
      </c>
      <c r="AB24" s="567">
        <v>0</v>
      </c>
      <c r="AC24" s="568">
        <v>0</v>
      </c>
      <c r="AD24" s="203">
        <v>0</v>
      </c>
      <c r="AE24" s="567">
        <v>0</v>
      </c>
      <c r="AF24" s="568">
        <v>0</v>
      </c>
      <c r="AG24" s="203">
        <f t="shared" si="0"/>
        <v>0</v>
      </c>
      <c r="AH24" s="567">
        <f t="shared" si="1"/>
        <v>0</v>
      </c>
      <c r="AI24" s="568">
        <f t="shared" si="2"/>
        <v>0</v>
      </c>
    </row>
    <row r="25" spans="1:35" ht="13.5" hidden="1" outlineLevel="1">
      <c r="A25" s="162">
        <v>43709</v>
      </c>
      <c r="B25" s="163" t="s">
        <v>594</v>
      </c>
      <c r="C25" s="202">
        <v>0</v>
      </c>
      <c r="D25" s="564">
        <v>0</v>
      </c>
      <c r="E25" s="565">
        <v>0</v>
      </c>
      <c r="F25" s="202"/>
      <c r="G25" s="564"/>
      <c r="H25" s="565"/>
      <c r="I25" s="202">
        <v>188644.315</v>
      </c>
      <c r="J25" s="564">
        <v>151398.898</v>
      </c>
      <c r="K25" s="565">
        <v>37245.417</v>
      </c>
      <c r="L25" s="202">
        <v>50044.116</v>
      </c>
      <c r="M25" s="564">
        <v>48122.474</v>
      </c>
      <c r="N25" s="565">
        <v>1921.642</v>
      </c>
      <c r="O25" s="202">
        <v>71278.338</v>
      </c>
      <c r="P25" s="564">
        <v>11582.218</v>
      </c>
      <c r="Q25" s="565">
        <v>59696.12</v>
      </c>
      <c r="R25" s="202"/>
      <c r="S25" s="564"/>
      <c r="T25" s="565">
        <v>0</v>
      </c>
      <c r="U25" s="202">
        <v>12922.372</v>
      </c>
      <c r="V25" s="564">
        <v>12922.372</v>
      </c>
      <c r="W25" s="565">
        <v>0</v>
      </c>
      <c r="X25" s="202">
        <v>0</v>
      </c>
      <c r="Y25" s="564">
        <v>0</v>
      </c>
      <c r="Z25" s="565">
        <v>0</v>
      </c>
      <c r="AA25" s="202">
        <v>238688.431</v>
      </c>
      <c r="AB25" s="564">
        <v>199521.372</v>
      </c>
      <c r="AC25" s="565">
        <v>39167.059</v>
      </c>
      <c r="AD25" s="202">
        <v>0</v>
      </c>
      <c r="AE25" s="564">
        <v>0</v>
      </c>
      <c r="AF25" s="565">
        <v>0</v>
      </c>
      <c r="AG25" s="202">
        <f t="shared" si="0"/>
        <v>238688.431</v>
      </c>
      <c r="AH25" s="564">
        <f t="shared" si="1"/>
        <v>199521.37199999997</v>
      </c>
      <c r="AI25" s="565">
        <f t="shared" si="2"/>
        <v>39167.059</v>
      </c>
    </row>
    <row r="26" spans="1:35" ht="13.5" hidden="1" outlineLevel="1">
      <c r="A26" s="162">
        <v>43709</v>
      </c>
      <c r="B26" s="163" t="s">
        <v>595</v>
      </c>
      <c r="C26" s="203">
        <v>0</v>
      </c>
      <c r="D26" s="567">
        <v>0</v>
      </c>
      <c r="E26" s="568">
        <v>0</v>
      </c>
      <c r="F26" s="203">
        <v>103397.961</v>
      </c>
      <c r="G26" s="567">
        <v>89171.544</v>
      </c>
      <c r="H26" s="568">
        <v>14226.417</v>
      </c>
      <c r="I26" s="203">
        <v>7799742.081</v>
      </c>
      <c r="J26" s="567">
        <v>7580550.313</v>
      </c>
      <c r="K26" s="568">
        <v>219191.768</v>
      </c>
      <c r="L26" s="203">
        <v>7483530.464</v>
      </c>
      <c r="M26" s="567">
        <v>7123003.919</v>
      </c>
      <c r="N26" s="568">
        <v>360526.545</v>
      </c>
      <c r="O26" s="203">
        <v>19102.445</v>
      </c>
      <c r="P26" s="567">
        <v>19091.961</v>
      </c>
      <c r="Q26" s="568">
        <v>10.484</v>
      </c>
      <c r="R26" s="203">
        <v>1631244.727</v>
      </c>
      <c r="S26" s="567">
        <v>1563028.728</v>
      </c>
      <c r="T26" s="568">
        <v>68215.999</v>
      </c>
      <c r="U26" s="203">
        <v>311542.097</v>
      </c>
      <c r="V26" s="567">
        <v>306960.044</v>
      </c>
      <c r="W26" s="568">
        <v>4582.053</v>
      </c>
      <c r="X26" s="203">
        <v>312557.58</v>
      </c>
      <c r="Y26" s="567">
        <v>290450.847</v>
      </c>
      <c r="Z26" s="568">
        <v>22106.733</v>
      </c>
      <c r="AA26" s="203">
        <v>15699228.086</v>
      </c>
      <c r="AB26" s="567">
        <v>15083176.623</v>
      </c>
      <c r="AC26" s="568">
        <v>616051.463</v>
      </c>
      <c r="AD26" s="203">
        <v>0</v>
      </c>
      <c r="AE26" s="567">
        <v>0</v>
      </c>
      <c r="AF26" s="568">
        <v>0</v>
      </c>
      <c r="AG26" s="203">
        <f t="shared" si="0"/>
        <v>15386670.506000001</v>
      </c>
      <c r="AH26" s="567">
        <f t="shared" si="1"/>
        <v>14792725.776</v>
      </c>
      <c r="AI26" s="568">
        <f t="shared" si="2"/>
        <v>593944.73</v>
      </c>
    </row>
    <row r="27" spans="1:35" ht="13.5" hidden="1" outlineLevel="1">
      <c r="A27" s="162">
        <v>43709</v>
      </c>
      <c r="B27" s="163" t="s">
        <v>596</v>
      </c>
      <c r="C27" s="202">
        <v>0</v>
      </c>
      <c r="D27" s="564">
        <v>0</v>
      </c>
      <c r="E27" s="565">
        <v>0</v>
      </c>
      <c r="F27" s="202">
        <v>256650.218</v>
      </c>
      <c r="G27" s="564">
        <v>244101.757</v>
      </c>
      <c r="H27" s="565">
        <v>12548.461</v>
      </c>
      <c r="I27" s="202">
        <v>18060051.044</v>
      </c>
      <c r="J27" s="564">
        <v>17797884.732</v>
      </c>
      <c r="K27" s="565">
        <v>262166.312</v>
      </c>
      <c r="L27" s="202">
        <v>1853128.69</v>
      </c>
      <c r="M27" s="564">
        <v>1846711.311</v>
      </c>
      <c r="N27" s="565">
        <v>6417.379</v>
      </c>
      <c r="O27" s="202"/>
      <c r="P27" s="564"/>
      <c r="Q27" s="565"/>
      <c r="R27" s="202">
        <v>212200.364</v>
      </c>
      <c r="S27" s="564">
        <v>209405.773</v>
      </c>
      <c r="T27" s="565">
        <v>2794.591</v>
      </c>
      <c r="U27" s="202">
        <v>151826.113</v>
      </c>
      <c r="V27" s="564">
        <v>150866.693</v>
      </c>
      <c r="W27" s="565">
        <v>959.42</v>
      </c>
      <c r="X27" s="202">
        <v>533076.466</v>
      </c>
      <c r="Y27" s="564">
        <v>532058.346</v>
      </c>
      <c r="Z27" s="565">
        <v>1018.12</v>
      </c>
      <c r="AA27" s="202">
        <v>20702906.418</v>
      </c>
      <c r="AB27" s="564">
        <v>20420756.146</v>
      </c>
      <c r="AC27" s="565">
        <v>282150.272</v>
      </c>
      <c r="AD27" s="202">
        <v>0</v>
      </c>
      <c r="AE27" s="564">
        <v>0</v>
      </c>
      <c r="AF27" s="565">
        <v>0</v>
      </c>
      <c r="AG27" s="202">
        <f t="shared" si="0"/>
        <v>20169829.952</v>
      </c>
      <c r="AH27" s="564">
        <f t="shared" si="1"/>
        <v>19888697.8</v>
      </c>
      <c r="AI27" s="565">
        <f t="shared" si="2"/>
        <v>281132.152</v>
      </c>
    </row>
    <row r="28" spans="1:35" ht="13.5" hidden="1" outlineLevel="1">
      <c r="A28" s="162">
        <v>43709</v>
      </c>
      <c r="B28" s="163" t="s">
        <v>597</v>
      </c>
      <c r="C28" s="569">
        <f aca="true" t="shared" si="3" ref="C28:E29">SUM(C5:C27)</f>
        <v>0</v>
      </c>
      <c r="D28" s="570">
        <f t="shared" si="3"/>
        <v>0</v>
      </c>
      <c r="E28" s="571">
        <f t="shared" si="3"/>
        <v>0</v>
      </c>
      <c r="F28" s="203"/>
      <c r="G28" s="567"/>
      <c r="H28" s="568"/>
      <c r="I28" s="203">
        <v>856204.262</v>
      </c>
      <c r="J28" s="567">
        <v>854754.006</v>
      </c>
      <c r="K28" s="568">
        <v>1450.256</v>
      </c>
      <c r="L28" s="203">
        <v>402122.625</v>
      </c>
      <c r="M28" s="567">
        <v>399657.56</v>
      </c>
      <c r="N28" s="568">
        <v>2465.065</v>
      </c>
      <c r="O28" s="203">
        <v>144733.391</v>
      </c>
      <c r="P28" s="567">
        <v>144733.391</v>
      </c>
      <c r="Q28" s="568">
        <v>0</v>
      </c>
      <c r="R28" s="203">
        <v>95276.074</v>
      </c>
      <c r="S28" s="567">
        <v>95276.074</v>
      </c>
      <c r="T28" s="568">
        <v>0</v>
      </c>
      <c r="U28" s="203">
        <v>96955.621</v>
      </c>
      <c r="V28" s="567">
        <v>96955.621</v>
      </c>
      <c r="W28" s="568">
        <v>0</v>
      </c>
      <c r="X28" s="203"/>
      <c r="Y28" s="567"/>
      <c r="Z28" s="568"/>
      <c r="AA28" s="203">
        <v>1258326.887</v>
      </c>
      <c r="AB28" s="567">
        <v>1254411.566</v>
      </c>
      <c r="AC28" s="568">
        <v>3915.321</v>
      </c>
      <c r="AD28" s="203">
        <f>SUM(AD5:AD27)</f>
        <v>0</v>
      </c>
      <c r="AE28" s="567">
        <f>SUM(AE5:AE27)</f>
        <v>0</v>
      </c>
      <c r="AF28" s="568">
        <f>SUM(AF5:AF27)</f>
        <v>0</v>
      </c>
      <c r="AG28" s="203">
        <f t="shared" si="0"/>
        <v>1258326.887</v>
      </c>
      <c r="AH28" s="567">
        <f t="shared" si="1"/>
        <v>1254411.566</v>
      </c>
      <c r="AI28" s="568">
        <f t="shared" si="2"/>
        <v>3915.321</v>
      </c>
    </row>
    <row r="29" spans="1:37" s="585" customFormat="1" ht="13.5" collapsed="1" thickBot="1">
      <c r="A29" s="587">
        <v>43709</v>
      </c>
      <c r="B29" s="572" t="s">
        <v>598</v>
      </c>
      <c r="C29" s="573">
        <f t="shared" si="3"/>
        <v>0</v>
      </c>
      <c r="D29" s="574">
        <f t="shared" si="3"/>
        <v>0</v>
      </c>
      <c r="E29" s="575">
        <f t="shared" si="3"/>
        <v>0</v>
      </c>
      <c r="F29" s="576">
        <f aca="true" t="shared" si="4" ref="F29:AI29">SUM(F5:F28)</f>
        <v>866717.453</v>
      </c>
      <c r="G29" s="577">
        <f t="shared" si="4"/>
        <v>818826.25</v>
      </c>
      <c r="H29" s="578">
        <f t="shared" si="4"/>
        <v>47891.202999999994</v>
      </c>
      <c r="I29" s="576">
        <f t="shared" si="4"/>
        <v>80551358.623</v>
      </c>
      <c r="J29" s="577">
        <f t="shared" si="4"/>
        <v>79518279.208</v>
      </c>
      <c r="K29" s="578">
        <f t="shared" si="4"/>
        <v>1033079.415</v>
      </c>
      <c r="L29" s="576">
        <f t="shared" si="4"/>
        <v>31711628.45</v>
      </c>
      <c r="M29" s="577">
        <f t="shared" si="4"/>
        <v>30860686.869</v>
      </c>
      <c r="N29" s="578">
        <f t="shared" si="4"/>
        <v>850941.5809999999</v>
      </c>
      <c r="O29" s="576">
        <f t="shared" si="4"/>
        <v>2953507.917</v>
      </c>
      <c r="P29" s="577">
        <f t="shared" si="4"/>
        <v>2652283.5080000004</v>
      </c>
      <c r="Q29" s="578">
        <f t="shared" si="4"/>
        <v>301224.409</v>
      </c>
      <c r="R29" s="576">
        <f t="shared" si="4"/>
        <v>4683796.892</v>
      </c>
      <c r="S29" s="577">
        <f t="shared" si="4"/>
        <v>4496434.3549999995</v>
      </c>
      <c r="T29" s="578">
        <f t="shared" si="4"/>
        <v>187362.53699999998</v>
      </c>
      <c r="U29" s="576">
        <f t="shared" si="4"/>
        <v>4687355.209</v>
      </c>
      <c r="V29" s="577">
        <f t="shared" si="4"/>
        <v>4538221.756</v>
      </c>
      <c r="W29" s="578">
        <f t="shared" si="4"/>
        <v>149133.453</v>
      </c>
      <c r="X29" s="576">
        <f t="shared" si="4"/>
        <v>3308720.952</v>
      </c>
      <c r="Y29" s="577">
        <f t="shared" si="4"/>
        <v>3241322.8839999996</v>
      </c>
      <c r="Z29" s="578">
        <f t="shared" si="4"/>
        <v>67398.068</v>
      </c>
      <c r="AA29" s="576">
        <f t="shared" si="4"/>
        <v>116438425.47799997</v>
      </c>
      <c r="AB29" s="577">
        <f t="shared" si="4"/>
        <v>114439115.21099998</v>
      </c>
      <c r="AC29" s="578">
        <f t="shared" si="4"/>
        <v>1999310.267</v>
      </c>
      <c r="AD29" s="576">
        <f t="shared" si="4"/>
        <v>0</v>
      </c>
      <c r="AE29" s="577">
        <f t="shared" si="4"/>
        <v>0</v>
      </c>
      <c r="AF29" s="578">
        <f t="shared" si="4"/>
        <v>0</v>
      </c>
      <c r="AG29" s="576">
        <f t="shared" si="4"/>
        <v>113129704.526</v>
      </c>
      <c r="AH29" s="577">
        <f t="shared" si="4"/>
        <v>111197792.32699999</v>
      </c>
      <c r="AI29" s="578">
        <f t="shared" si="4"/>
        <v>1931912.199</v>
      </c>
      <c r="AJ29" s="589"/>
      <c r="AK29" s="589"/>
    </row>
    <row r="30" spans="1:37" s="585" customFormat="1" ht="12.75" hidden="1" outlineLevel="1">
      <c r="A30" s="587">
        <v>43739</v>
      </c>
      <c r="B30" s="594" t="s">
        <v>574</v>
      </c>
      <c r="C30" s="576">
        <v>0</v>
      </c>
      <c r="D30" s="577">
        <v>0</v>
      </c>
      <c r="E30" s="578">
        <v>0</v>
      </c>
      <c r="F30" s="576">
        <v>40114.297</v>
      </c>
      <c r="G30" s="577">
        <v>30495.085</v>
      </c>
      <c r="H30" s="578">
        <v>9619.212</v>
      </c>
      <c r="I30" s="576">
        <v>83529.664</v>
      </c>
      <c r="J30" s="577">
        <v>80899.123</v>
      </c>
      <c r="K30" s="578">
        <v>2630.541</v>
      </c>
      <c r="L30" s="576">
        <v>657546.531</v>
      </c>
      <c r="M30" s="577">
        <v>627499.456</v>
      </c>
      <c r="N30" s="578">
        <v>30047.075</v>
      </c>
      <c r="O30" s="576">
        <v>0</v>
      </c>
      <c r="P30" s="577">
        <v>0</v>
      </c>
      <c r="Q30" s="578">
        <v>0</v>
      </c>
      <c r="R30" s="576">
        <v>34949.039</v>
      </c>
      <c r="S30" s="577">
        <v>34949.039</v>
      </c>
      <c r="T30" s="578">
        <v>0</v>
      </c>
      <c r="U30" s="576">
        <v>104115.248</v>
      </c>
      <c r="V30" s="577">
        <v>104115.248</v>
      </c>
      <c r="W30" s="578">
        <v>0</v>
      </c>
      <c r="X30" s="576">
        <v>0</v>
      </c>
      <c r="Y30" s="577">
        <v>0</v>
      </c>
      <c r="Z30" s="578">
        <v>0</v>
      </c>
      <c r="AA30" s="576">
        <v>781190.492</v>
      </c>
      <c r="AB30" s="577">
        <v>738893.664</v>
      </c>
      <c r="AC30" s="578">
        <v>42296.828</v>
      </c>
      <c r="AD30" s="576">
        <v>0</v>
      </c>
      <c r="AE30" s="577">
        <v>0</v>
      </c>
      <c r="AF30" s="578">
        <v>0</v>
      </c>
      <c r="AG30" s="766">
        <f aca="true" t="shared" si="5" ref="AG30:AG54">C30+F30+I30+L30</f>
        <v>781190.492</v>
      </c>
      <c r="AH30" s="767">
        <f aca="true" t="shared" si="6" ref="AH30:AH52">D30+G30+J30+M30</f>
        <v>738893.664</v>
      </c>
      <c r="AI30" s="768">
        <f aca="true" t="shared" si="7" ref="AI30:AI52">E30+H30+K30+N30</f>
        <v>42296.828</v>
      </c>
      <c r="AJ30" s="589"/>
      <c r="AK30" s="589"/>
    </row>
    <row r="31" spans="1:37" s="585" customFormat="1" ht="12.75" hidden="1" outlineLevel="1">
      <c r="A31" s="587">
        <v>43739</v>
      </c>
      <c r="B31" s="594" t="s">
        <v>576</v>
      </c>
      <c r="C31" s="769">
        <v>0</v>
      </c>
      <c r="D31" s="770">
        <v>0</v>
      </c>
      <c r="E31" s="771">
        <v>0</v>
      </c>
      <c r="F31" s="769">
        <v>0</v>
      </c>
      <c r="G31" s="770">
        <v>0</v>
      </c>
      <c r="H31" s="771">
        <v>0</v>
      </c>
      <c r="I31" s="769">
        <v>24570.026</v>
      </c>
      <c r="J31" s="770">
        <v>24570.026</v>
      </c>
      <c r="K31" s="771">
        <v>0</v>
      </c>
      <c r="L31" s="769">
        <v>43774.183</v>
      </c>
      <c r="M31" s="770">
        <v>43774.183</v>
      </c>
      <c r="N31" s="771">
        <v>0</v>
      </c>
      <c r="O31" s="769">
        <v>0</v>
      </c>
      <c r="P31" s="770">
        <v>0</v>
      </c>
      <c r="Q31" s="771">
        <v>0</v>
      </c>
      <c r="R31" s="769">
        <v>3347.166</v>
      </c>
      <c r="S31" s="770">
        <v>3347.166</v>
      </c>
      <c r="T31" s="771">
        <v>0</v>
      </c>
      <c r="U31" s="769">
        <v>37238.521</v>
      </c>
      <c r="V31" s="770">
        <v>37238.521</v>
      </c>
      <c r="W31" s="771">
        <v>0</v>
      </c>
      <c r="X31" s="769">
        <v>0</v>
      </c>
      <c r="Y31" s="770">
        <v>0</v>
      </c>
      <c r="Z31" s="771">
        <v>0</v>
      </c>
      <c r="AA31" s="769">
        <v>68344.209</v>
      </c>
      <c r="AB31" s="770">
        <v>68344.209</v>
      </c>
      <c r="AC31" s="771">
        <v>0</v>
      </c>
      <c r="AD31" s="769">
        <v>0</v>
      </c>
      <c r="AE31" s="770">
        <v>0</v>
      </c>
      <c r="AF31" s="771">
        <v>0</v>
      </c>
      <c r="AG31" s="772">
        <f t="shared" si="5"/>
        <v>68344.209</v>
      </c>
      <c r="AH31" s="773">
        <f t="shared" si="6"/>
        <v>68344.209</v>
      </c>
      <c r="AI31" s="774">
        <f t="shared" si="7"/>
        <v>0</v>
      </c>
      <c r="AJ31" s="589"/>
      <c r="AK31" s="589"/>
    </row>
    <row r="32" spans="1:37" s="585" customFormat="1" ht="12.75" hidden="1" outlineLevel="1">
      <c r="A32" s="587">
        <v>43739</v>
      </c>
      <c r="B32" s="594" t="s">
        <v>577</v>
      </c>
      <c r="C32" s="576">
        <v>0</v>
      </c>
      <c r="D32" s="577">
        <v>0</v>
      </c>
      <c r="E32" s="578">
        <v>0</v>
      </c>
      <c r="F32" s="576">
        <v>0</v>
      </c>
      <c r="G32" s="577">
        <v>0</v>
      </c>
      <c r="H32" s="578">
        <v>0</v>
      </c>
      <c r="I32" s="576">
        <v>6551348.094</v>
      </c>
      <c r="J32" s="577">
        <v>6498891.722</v>
      </c>
      <c r="K32" s="578">
        <v>52456.372</v>
      </c>
      <c r="L32" s="576">
        <v>2098573.826</v>
      </c>
      <c r="M32" s="577">
        <v>2040502.626</v>
      </c>
      <c r="N32" s="578">
        <v>58071.2</v>
      </c>
      <c r="O32" s="576">
        <v>0</v>
      </c>
      <c r="P32" s="577">
        <v>0</v>
      </c>
      <c r="Q32" s="578">
        <v>0</v>
      </c>
      <c r="R32" s="576">
        <v>443477.4</v>
      </c>
      <c r="S32" s="577">
        <v>433104.593</v>
      </c>
      <c r="T32" s="578">
        <v>10372.807</v>
      </c>
      <c r="U32" s="576">
        <v>69339.035</v>
      </c>
      <c r="V32" s="577">
        <v>66258.131</v>
      </c>
      <c r="W32" s="578">
        <v>3080.904</v>
      </c>
      <c r="X32" s="576">
        <v>668174.213</v>
      </c>
      <c r="Y32" s="577">
        <v>659306.643</v>
      </c>
      <c r="Z32" s="578">
        <v>8867.57</v>
      </c>
      <c r="AA32" s="576">
        <v>9318096.133</v>
      </c>
      <c r="AB32" s="577">
        <v>9198700.991</v>
      </c>
      <c r="AC32" s="578">
        <v>119395.142</v>
      </c>
      <c r="AD32" s="576">
        <v>0</v>
      </c>
      <c r="AE32" s="577">
        <v>0</v>
      </c>
      <c r="AF32" s="578">
        <v>0</v>
      </c>
      <c r="AG32" s="766">
        <f t="shared" si="5"/>
        <v>8649921.92</v>
      </c>
      <c r="AH32" s="767">
        <f t="shared" si="6"/>
        <v>8539394.348</v>
      </c>
      <c r="AI32" s="768">
        <f t="shared" si="7"/>
        <v>110527.572</v>
      </c>
      <c r="AJ32" s="589"/>
      <c r="AK32" s="589"/>
    </row>
    <row r="33" spans="1:37" s="585" customFormat="1" ht="12.75" hidden="1" outlineLevel="1">
      <c r="A33" s="587">
        <v>43739</v>
      </c>
      <c r="B33" s="594" t="s">
        <v>578</v>
      </c>
      <c r="C33" s="769">
        <v>0</v>
      </c>
      <c r="D33" s="770">
        <v>0</v>
      </c>
      <c r="E33" s="771">
        <v>0</v>
      </c>
      <c r="F33" s="769">
        <v>926.08</v>
      </c>
      <c r="G33" s="770">
        <v>0</v>
      </c>
      <c r="H33" s="771">
        <v>926.08</v>
      </c>
      <c r="I33" s="769">
        <v>1044687.076</v>
      </c>
      <c r="J33" s="770">
        <v>1003090.297</v>
      </c>
      <c r="K33" s="771">
        <v>41596.779</v>
      </c>
      <c r="L33" s="769">
        <v>297697.092</v>
      </c>
      <c r="M33" s="770">
        <v>287400.14</v>
      </c>
      <c r="N33" s="771">
        <v>10296.952</v>
      </c>
      <c r="O33" s="769">
        <v>1919621.803</v>
      </c>
      <c r="P33" s="770">
        <v>1683332.822</v>
      </c>
      <c r="Q33" s="771">
        <v>236288.981</v>
      </c>
      <c r="R33" s="769">
        <v>24748.241</v>
      </c>
      <c r="S33" s="770">
        <v>23310.303</v>
      </c>
      <c r="T33" s="771">
        <v>1437.938</v>
      </c>
      <c r="U33" s="769">
        <v>20395.206</v>
      </c>
      <c r="V33" s="770">
        <v>20193.376</v>
      </c>
      <c r="W33" s="771">
        <v>201.83</v>
      </c>
      <c r="X33" s="769">
        <v>0</v>
      </c>
      <c r="Y33" s="770">
        <v>0</v>
      </c>
      <c r="Z33" s="771">
        <v>0</v>
      </c>
      <c r="AA33" s="769">
        <v>1343310.248</v>
      </c>
      <c r="AB33" s="770">
        <v>1290490.437</v>
      </c>
      <c r="AC33" s="771">
        <v>52819.811</v>
      </c>
      <c r="AD33" s="769">
        <v>0</v>
      </c>
      <c r="AE33" s="770">
        <v>0</v>
      </c>
      <c r="AF33" s="771">
        <v>0</v>
      </c>
      <c r="AG33" s="772">
        <f t="shared" si="5"/>
        <v>1343310.248</v>
      </c>
      <c r="AH33" s="773">
        <f t="shared" si="6"/>
        <v>1290490.437</v>
      </c>
      <c r="AI33" s="774">
        <f t="shared" si="7"/>
        <v>52819.811</v>
      </c>
      <c r="AJ33" s="589"/>
      <c r="AK33" s="589"/>
    </row>
    <row r="34" spans="1:37" s="585" customFormat="1" ht="12.75" hidden="1" outlineLevel="1">
      <c r="A34" s="587">
        <v>43739</v>
      </c>
      <c r="B34" s="594" t="s">
        <v>579</v>
      </c>
      <c r="C34" s="576">
        <v>0</v>
      </c>
      <c r="D34" s="577">
        <v>0</v>
      </c>
      <c r="E34" s="578">
        <v>0</v>
      </c>
      <c r="F34" s="576">
        <v>0</v>
      </c>
      <c r="G34" s="577">
        <v>0</v>
      </c>
      <c r="H34" s="578">
        <v>0</v>
      </c>
      <c r="I34" s="576">
        <v>2057.74</v>
      </c>
      <c r="J34" s="577">
        <v>2057.74</v>
      </c>
      <c r="K34" s="578">
        <v>0</v>
      </c>
      <c r="L34" s="576">
        <v>582.915</v>
      </c>
      <c r="M34" s="577">
        <v>582.915</v>
      </c>
      <c r="N34" s="578">
        <v>0</v>
      </c>
      <c r="O34" s="576">
        <v>82.234</v>
      </c>
      <c r="P34" s="577">
        <v>82.234</v>
      </c>
      <c r="Q34" s="578">
        <v>0</v>
      </c>
      <c r="R34" s="576">
        <v>1556.764</v>
      </c>
      <c r="S34" s="577">
        <v>1556.764</v>
      </c>
      <c r="T34" s="578">
        <v>0</v>
      </c>
      <c r="U34" s="576"/>
      <c r="V34" s="577"/>
      <c r="W34" s="578"/>
      <c r="X34" s="576">
        <v>0</v>
      </c>
      <c r="Y34" s="577">
        <v>0</v>
      </c>
      <c r="Z34" s="578">
        <v>0</v>
      </c>
      <c r="AA34" s="576">
        <v>2640.655</v>
      </c>
      <c r="AB34" s="577">
        <v>2640.655</v>
      </c>
      <c r="AC34" s="578">
        <v>0</v>
      </c>
      <c r="AD34" s="576">
        <v>0</v>
      </c>
      <c r="AE34" s="577">
        <v>0</v>
      </c>
      <c r="AF34" s="578">
        <v>0</v>
      </c>
      <c r="AG34" s="766">
        <f t="shared" si="5"/>
        <v>2640.6549999999997</v>
      </c>
      <c r="AH34" s="767">
        <f t="shared" si="6"/>
        <v>2640.6549999999997</v>
      </c>
      <c r="AI34" s="768">
        <f t="shared" si="7"/>
        <v>0</v>
      </c>
      <c r="AJ34" s="589"/>
      <c r="AK34" s="589"/>
    </row>
    <row r="35" spans="1:37" s="585" customFormat="1" ht="12.75" hidden="1" outlineLevel="1">
      <c r="A35" s="587">
        <v>43739</v>
      </c>
      <c r="B35" s="594" t="s">
        <v>580</v>
      </c>
      <c r="C35" s="769">
        <v>0</v>
      </c>
      <c r="D35" s="770">
        <v>0</v>
      </c>
      <c r="E35" s="771">
        <v>0</v>
      </c>
      <c r="F35" s="769">
        <v>0</v>
      </c>
      <c r="G35" s="770">
        <v>0</v>
      </c>
      <c r="H35" s="771">
        <v>0</v>
      </c>
      <c r="I35" s="769">
        <v>67478.522</v>
      </c>
      <c r="J35" s="770">
        <v>67478.522</v>
      </c>
      <c r="K35" s="771">
        <v>0</v>
      </c>
      <c r="L35" s="769">
        <v>19185.976</v>
      </c>
      <c r="M35" s="770">
        <v>15537.302</v>
      </c>
      <c r="N35" s="771">
        <v>3648.674</v>
      </c>
      <c r="O35" s="769">
        <v>0</v>
      </c>
      <c r="P35" s="770">
        <v>0</v>
      </c>
      <c r="Q35" s="771">
        <v>0</v>
      </c>
      <c r="R35" s="769">
        <v>0</v>
      </c>
      <c r="S35" s="770">
        <v>0</v>
      </c>
      <c r="T35" s="771">
        <v>0</v>
      </c>
      <c r="U35" s="769">
        <v>34399.745</v>
      </c>
      <c r="V35" s="770">
        <v>34399.745</v>
      </c>
      <c r="W35" s="771">
        <v>0</v>
      </c>
      <c r="X35" s="769">
        <v>33216.911</v>
      </c>
      <c r="Y35" s="770">
        <v>31854.344</v>
      </c>
      <c r="Z35" s="771">
        <v>1362.567</v>
      </c>
      <c r="AA35" s="769">
        <v>119881.409</v>
      </c>
      <c r="AB35" s="770">
        <v>114870.168</v>
      </c>
      <c r="AC35" s="771">
        <v>5011.241</v>
      </c>
      <c r="AD35" s="769">
        <v>0</v>
      </c>
      <c r="AE35" s="770">
        <v>0</v>
      </c>
      <c r="AF35" s="771">
        <v>0</v>
      </c>
      <c r="AG35" s="772">
        <f t="shared" si="5"/>
        <v>86664.49799999999</v>
      </c>
      <c r="AH35" s="773">
        <f t="shared" si="6"/>
        <v>83015.824</v>
      </c>
      <c r="AI35" s="774">
        <f t="shared" si="7"/>
        <v>3648.674</v>
      </c>
      <c r="AJ35" s="589"/>
      <c r="AK35" s="589"/>
    </row>
    <row r="36" spans="1:37" s="585" customFormat="1" ht="12.75" hidden="1" outlineLevel="1">
      <c r="A36" s="587">
        <v>43739</v>
      </c>
      <c r="B36" s="594" t="s">
        <v>581</v>
      </c>
      <c r="C36" s="576">
        <v>0</v>
      </c>
      <c r="D36" s="577">
        <v>0</v>
      </c>
      <c r="E36" s="578">
        <v>0</v>
      </c>
      <c r="F36" s="576">
        <v>46.109</v>
      </c>
      <c r="G36" s="577">
        <v>0</v>
      </c>
      <c r="H36" s="578">
        <v>46.109</v>
      </c>
      <c r="I36" s="576">
        <v>536422.978</v>
      </c>
      <c r="J36" s="577">
        <v>514064.59</v>
      </c>
      <c r="K36" s="578">
        <v>22358.388</v>
      </c>
      <c r="L36" s="576">
        <v>0</v>
      </c>
      <c r="M36" s="577">
        <v>0</v>
      </c>
      <c r="N36" s="578">
        <v>0</v>
      </c>
      <c r="O36" s="576">
        <v>486.458</v>
      </c>
      <c r="P36" s="577">
        <v>486.458</v>
      </c>
      <c r="Q36" s="578">
        <v>0</v>
      </c>
      <c r="R36" s="576">
        <v>62859.485</v>
      </c>
      <c r="S36" s="577">
        <v>62859.485</v>
      </c>
      <c r="T36" s="578">
        <v>0</v>
      </c>
      <c r="U36" s="576">
        <v>69756.705</v>
      </c>
      <c r="V36" s="577">
        <v>68663.969</v>
      </c>
      <c r="W36" s="578">
        <v>1092.736</v>
      </c>
      <c r="X36" s="576">
        <v>0</v>
      </c>
      <c r="Y36" s="577">
        <v>0</v>
      </c>
      <c r="Z36" s="578">
        <v>0</v>
      </c>
      <c r="AA36" s="576">
        <v>536469.087</v>
      </c>
      <c r="AB36" s="577">
        <v>514064.59</v>
      </c>
      <c r="AC36" s="578">
        <v>22404.497</v>
      </c>
      <c r="AD36" s="576">
        <v>0</v>
      </c>
      <c r="AE36" s="577">
        <v>0</v>
      </c>
      <c r="AF36" s="578">
        <v>0</v>
      </c>
      <c r="AG36" s="766">
        <f t="shared" si="5"/>
        <v>536469.087</v>
      </c>
      <c r="AH36" s="767">
        <f t="shared" si="6"/>
        <v>514064.59</v>
      </c>
      <c r="AI36" s="768">
        <f t="shared" si="7"/>
        <v>22404.497</v>
      </c>
      <c r="AJ36" s="589"/>
      <c r="AK36" s="589"/>
    </row>
    <row r="37" spans="1:37" s="585" customFormat="1" ht="12.75" hidden="1" outlineLevel="1">
      <c r="A37" s="587">
        <v>43739</v>
      </c>
      <c r="B37" s="594" t="s">
        <v>582</v>
      </c>
      <c r="C37" s="769">
        <v>0</v>
      </c>
      <c r="D37" s="770">
        <v>0</v>
      </c>
      <c r="E37" s="771">
        <v>0</v>
      </c>
      <c r="F37" s="769">
        <v>0</v>
      </c>
      <c r="G37" s="770">
        <v>0</v>
      </c>
      <c r="H37" s="771">
        <v>0</v>
      </c>
      <c r="I37" s="769">
        <v>0</v>
      </c>
      <c r="J37" s="770">
        <v>0</v>
      </c>
      <c r="K37" s="771">
        <v>0</v>
      </c>
      <c r="L37" s="769">
        <v>0</v>
      </c>
      <c r="M37" s="770">
        <v>0</v>
      </c>
      <c r="N37" s="771">
        <v>0</v>
      </c>
      <c r="O37" s="769">
        <v>5269.903</v>
      </c>
      <c r="P37" s="770">
        <v>4978.007</v>
      </c>
      <c r="Q37" s="771">
        <v>291.896</v>
      </c>
      <c r="R37" s="769">
        <v>0</v>
      </c>
      <c r="S37" s="770">
        <v>0</v>
      </c>
      <c r="T37" s="771">
        <v>0</v>
      </c>
      <c r="U37" s="769"/>
      <c r="V37" s="770"/>
      <c r="W37" s="771"/>
      <c r="X37" s="769">
        <v>0</v>
      </c>
      <c r="Y37" s="770">
        <v>0</v>
      </c>
      <c r="Z37" s="771">
        <v>0</v>
      </c>
      <c r="AA37" s="769">
        <v>0</v>
      </c>
      <c r="AB37" s="770">
        <v>0</v>
      </c>
      <c r="AC37" s="771">
        <v>0</v>
      </c>
      <c r="AD37" s="769">
        <v>0</v>
      </c>
      <c r="AE37" s="770">
        <v>0</v>
      </c>
      <c r="AF37" s="771">
        <v>0</v>
      </c>
      <c r="AG37" s="772">
        <f t="shared" si="5"/>
        <v>0</v>
      </c>
      <c r="AH37" s="773">
        <f t="shared" si="6"/>
        <v>0</v>
      </c>
      <c r="AI37" s="774">
        <f t="shared" si="7"/>
        <v>0</v>
      </c>
      <c r="AJ37" s="589"/>
      <c r="AK37" s="589"/>
    </row>
    <row r="38" spans="1:37" s="585" customFormat="1" ht="12.75" hidden="1" outlineLevel="1">
      <c r="A38" s="587">
        <v>43739</v>
      </c>
      <c r="B38" s="594" t="s">
        <v>583</v>
      </c>
      <c r="C38" s="576">
        <v>0</v>
      </c>
      <c r="D38" s="577">
        <v>0</v>
      </c>
      <c r="E38" s="578">
        <v>0</v>
      </c>
      <c r="F38" s="576">
        <v>0</v>
      </c>
      <c r="G38" s="577">
        <v>0</v>
      </c>
      <c r="H38" s="578">
        <v>0</v>
      </c>
      <c r="I38" s="576">
        <v>0</v>
      </c>
      <c r="J38" s="577">
        <v>0</v>
      </c>
      <c r="K38" s="578">
        <v>0</v>
      </c>
      <c r="L38" s="576">
        <v>0</v>
      </c>
      <c r="M38" s="577">
        <v>0</v>
      </c>
      <c r="N38" s="578">
        <v>0</v>
      </c>
      <c r="O38" s="576">
        <v>0</v>
      </c>
      <c r="P38" s="577">
        <v>0</v>
      </c>
      <c r="Q38" s="578">
        <v>0</v>
      </c>
      <c r="R38" s="576">
        <v>0</v>
      </c>
      <c r="S38" s="577">
        <v>0</v>
      </c>
      <c r="T38" s="578">
        <v>0</v>
      </c>
      <c r="U38" s="576"/>
      <c r="V38" s="577"/>
      <c r="W38" s="578"/>
      <c r="X38" s="576">
        <v>0</v>
      </c>
      <c r="Y38" s="577">
        <v>0</v>
      </c>
      <c r="Z38" s="578">
        <v>0</v>
      </c>
      <c r="AA38" s="576">
        <v>0</v>
      </c>
      <c r="AB38" s="577">
        <v>0</v>
      </c>
      <c r="AC38" s="578">
        <v>0</v>
      </c>
      <c r="AD38" s="576">
        <v>0</v>
      </c>
      <c r="AE38" s="577">
        <v>0</v>
      </c>
      <c r="AF38" s="578">
        <v>0</v>
      </c>
      <c r="AG38" s="766">
        <f t="shared" si="5"/>
        <v>0</v>
      </c>
      <c r="AH38" s="767">
        <f t="shared" si="6"/>
        <v>0</v>
      </c>
      <c r="AI38" s="768">
        <f t="shared" si="7"/>
        <v>0</v>
      </c>
      <c r="AJ38" s="589"/>
      <c r="AK38" s="589"/>
    </row>
    <row r="39" spans="1:37" s="585" customFormat="1" ht="12.75" hidden="1" outlineLevel="1">
      <c r="A39" s="587">
        <v>43739</v>
      </c>
      <c r="B39" s="594" t="s">
        <v>584</v>
      </c>
      <c r="C39" s="769">
        <v>0</v>
      </c>
      <c r="D39" s="770">
        <v>0</v>
      </c>
      <c r="E39" s="771">
        <v>0</v>
      </c>
      <c r="F39" s="769">
        <v>290070.538</v>
      </c>
      <c r="G39" s="770">
        <v>289859.914</v>
      </c>
      <c r="H39" s="771">
        <v>210.624</v>
      </c>
      <c r="I39" s="769">
        <v>27326352.467</v>
      </c>
      <c r="J39" s="770">
        <v>27106930.895</v>
      </c>
      <c r="K39" s="771">
        <v>219421.572</v>
      </c>
      <c r="L39" s="769">
        <v>36303.622</v>
      </c>
      <c r="M39" s="770">
        <v>30648.828</v>
      </c>
      <c r="N39" s="771">
        <v>5654.794</v>
      </c>
      <c r="O39" s="769">
        <v>531524.472</v>
      </c>
      <c r="P39" s="770">
        <v>531524.472</v>
      </c>
      <c r="Q39" s="771">
        <v>0</v>
      </c>
      <c r="R39" s="769">
        <v>227181.461</v>
      </c>
      <c r="S39" s="770">
        <v>220775.075</v>
      </c>
      <c r="T39" s="771">
        <v>6406.386</v>
      </c>
      <c r="U39" s="769">
        <v>309131.391</v>
      </c>
      <c r="V39" s="770">
        <v>306737.289</v>
      </c>
      <c r="W39" s="771">
        <v>2394.102</v>
      </c>
      <c r="X39" s="769">
        <v>25218.785</v>
      </c>
      <c r="Y39" s="770">
        <v>23800.044</v>
      </c>
      <c r="Z39" s="771">
        <v>1418.741</v>
      </c>
      <c r="AA39" s="769">
        <v>27677945.412</v>
      </c>
      <c r="AB39" s="770">
        <v>27451239.681</v>
      </c>
      <c r="AC39" s="771">
        <v>226705.731</v>
      </c>
      <c r="AD39" s="769">
        <v>0</v>
      </c>
      <c r="AE39" s="770">
        <v>0</v>
      </c>
      <c r="AF39" s="771">
        <v>0</v>
      </c>
      <c r="AG39" s="772">
        <f t="shared" si="5"/>
        <v>27652726.627</v>
      </c>
      <c r="AH39" s="773">
        <f t="shared" si="6"/>
        <v>27427439.637000002</v>
      </c>
      <c r="AI39" s="774">
        <f t="shared" si="7"/>
        <v>225286.99</v>
      </c>
      <c r="AJ39" s="589"/>
      <c r="AK39" s="589"/>
    </row>
    <row r="40" spans="1:37" s="585" customFormat="1" ht="12.75" hidden="1" outlineLevel="1">
      <c r="A40" s="587">
        <v>43739</v>
      </c>
      <c r="B40" s="594" t="s">
        <v>585</v>
      </c>
      <c r="C40" s="576">
        <v>0</v>
      </c>
      <c r="D40" s="577">
        <v>0</v>
      </c>
      <c r="E40" s="578">
        <v>0</v>
      </c>
      <c r="F40" s="576">
        <v>105128.003</v>
      </c>
      <c r="G40" s="577">
        <v>97057.971</v>
      </c>
      <c r="H40" s="578">
        <v>8070.032</v>
      </c>
      <c r="I40" s="576">
        <v>241288.187</v>
      </c>
      <c r="J40" s="577">
        <v>233879.475</v>
      </c>
      <c r="K40" s="578">
        <v>7408.712</v>
      </c>
      <c r="L40" s="576">
        <v>0</v>
      </c>
      <c r="M40" s="577">
        <v>0</v>
      </c>
      <c r="N40" s="578">
        <v>0</v>
      </c>
      <c r="O40" s="576">
        <v>7037.08</v>
      </c>
      <c r="P40" s="577">
        <v>7037.08</v>
      </c>
      <c r="Q40" s="578">
        <v>0</v>
      </c>
      <c r="R40" s="576">
        <v>1391.783</v>
      </c>
      <c r="S40" s="577">
        <v>1391.783</v>
      </c>
      <c r="T40" s="578">
        <v>0</v>
      </c>
      <c r="U40" s="576">
        <v>21904.597</v>
      </c>
      <c r="V40" s="577">
        <v>21904.597</v>
      </c>
      <c r="W40" s="578">
        <v>0</v>
      </c>
      <c r="X40" s="576">
        <v>0</v>
      </c>
      <c r="Y40" s="577">
        <v>0</v>
      </c>
      <c r="Z40" s="578">
        <v>0</v>
      </c>
      <c r="AA40" s="576">
        <v>346416.19</v>
      </c>
      <c r="AB40" s="577">
        <v>330937.446</v>
      </c>
      <c r="AC40" s="578">
        <v>15478.744</v>
      </c>
      <c r="AD40" s="576">
        <v>0</v>
      </c>
      <c r="AE40" s="577">
        <v>0</v>
      </c>
      <c r="AF40" s="578">
        <v>0</v>
      </c>
      <c r="AG40" s="766">
        <f t="shared" si="5"/>
        <v>346416.19</v>
      </c>
      <c r="AH40" s="767">
        <f t="shared" si="6"/>
        <v>330937.446</v>
      </c>
      <c r="AI40" s="768">
        <f t="shared" si="7"/>
        <v>15478.744</v>
      </c>
      <c r="AJ40" s="589"/>
      <c r="AK40" s="589"/>
    </row>
    <row r="41" spans="1:37" s="585" customFormat="1" ht="12.75" hidden="1" outlineLevel="1">
      <c r="A41" s="587">
        <v>43739</v>
      </c>
      <c r="B41" s="594" t="s">
        <v>586</v>
      </c>
      <c r="C41" s="769">
        <v>0</v>
      </c>
      <c r="D41" s="770">
        <v>0</v>
      </c>
      <c r="E41" s="771">
        <v>0</v>
      </c>
      <c r="F41" s="769">
        <v>0</v>
      </c>
      <c r="G41" s="770">
        <v>0</v>
      </c>
      <c r="H41" s="771">
        <v>0</v>
      </c>
      <c r="I41" s="769">
        <v>19942.14</v>
      </c>
      <c r="J41" s="770">
        <v>19942.14</v>
      </c>
      <c r="K41" s="771">
        <v>0</v>
      </c>
      <c r="L41" s="769">
        <v>0</v>
      </c>
      <c r="M41" s="770">
        <v>0</v>
      </c>
      <c r="N41" s="771">
        <v>0</v>
      </c>
      <c r="O41" s="769">
        <v>0</v>
      </c>
      <c r="P41" s="770">
        <v>0</v>
      </c>
      <c r="Q41" s="771">
        <v>0</v>
      </c>
      <c r="R41" s="769">
        <v>0</v>
      </c>
      <c r="S41" s="770">
        <v>0</v>
      </c>
      <c r="T41" s="771">
        <v>0</v>
      </c>
      <c r="U41" s="769"/>
      <c r="V41" s="770"/>
      <c r="W41" s="771"/>
      <c r="X41" s="769">
        <v>0</v>
      </c>
      <c r="Y41" s="770">
        <v>0</v>
      </c>
      <c r="Z41" s="771">
        <v>0</v>
      </c>
      <c r="AA41" s="769">
        <v>19942.14</v>
      </c>
      <c r="AB41" s="770">
        <v>19942.14</v>
      </c>
      <c r="AC41" s="771">
        <v>0</v>
      </c>
      <c r="AD41" s="769">
        <v>0</v>
      </c>
      <c r="AE41" s="770">
        <v>0</v>
      </c>
      <c r="AF41" s="771">
        <v>0</v>
      </c>
      <c r="AG41" s="772">
        <f t="shared" si="5"/>
        <v>19942.14</v>
      </c>
      <c r="AH41" s="773">
        <f t="shared" si="6"/>
        <v>19942.14</v>
      </c>
      <c r="AI41" s="774">
        <f t="shared" si="7"/>
        <v>0</v>
      </c>
      <c r="AJ41" s="589"/>
      <c r="AK41" s="589"/>
    </row>
    <row r="42" spans="1:37" s="585" customFormat="1" ht="12.75" hidden="1" outlineLevel="1">
      <c r="A42" s="587">
        <v>43739</v>
      </c>
      <c r="B42" s="594" t="s">
        <v>587</v>
      </c>
      <c r="C42" s="576">
        <v>0</v>
      </c>
      <c r="D42" s="577">
        <v>0</v>
      </c>
      <c r="E42" s="578">
        <v>0</v>
      </c>
      <c r="F42" s="576">
        <v>44029.995</v>
      </c>
      <c r="G42" s="577">
        <v>43833.811</v>
      </c>
      <c r="H42" s="578">
        <v>196.184</v>
      </c>
      <c r="I42" s="576">
        <v>7034171.976</v>
      </c>
      <c r="J42" s="577">
        <v>6969936.245</v>
      </c>
      <c r="K42" s="578">
        <v>64235.731</v>
      </c>
      <c r="L42" s="576">
        <v>18522670.808</v>
      </c>
      <c r="M42" s="577">
        <v>18186780.662</v>
      </c>
      <c r="N42" s="578">
        <v>335890.146</v>
      </c>
      <c r="O42" s="576">
        <v>41015.221</v>
      </c>
      <c r="P42" s="577">
        <v>41015.221</v>
      </c>
      <c r="Q42" s="578">
        <v>0</v>
      </c>
      <c r="R42" s="576">
        <v>548514.157</v>
      </c>
      <c r="S42" s="577">
        <v>536246.75</v>
      </c>
      <c r="T42" s="578">
        <v>12267.407</v>
      </c>
      <c r="U42" s="576">
        <v>2722467.448</v>
      </c>
      <c r="V42" s="577">
        <v>2576685.039</v>
      </c>
      <c r="W42" s="578">
        <v>145782.409</v>
      </c>
      <c r="X42" s="576">
        <v>1079194.184</v>
      </c>
      <c r="Y42" s="577">
        <v>1049235.008</v>
      </c>
      <c r="Z42" s="578">
        <v>29959.176</v>
      </c>
      <c r="AA42" s="576">
        <v>26680066.963</v>
      </c>
      <c r="AB42" s="577">
        <v>26249785.726</v>
      </c>
      <c r="AC42" s="578">
        <v>430281.237</v>
      </c>
      <c r="AD42" s="576">
        <v>0</v>
      </c>
      <c r="AE42" s="577">
        <v>0</v>
      </c>
      <c r="AF42" s="578">
        <v>0</v>
      </c>
      <c r="AG42" s="766">
        <f t="shared" si="5"/>
        <v>25600872.779</v>
      </c>
      <c r="AH42" s="767">
        <f t="shared" si="6"/>
        <v>25200550.718000002</v>
      </c>
      <c r="AI42" s="768">
        <f t="shared" si="7"/>
        <v>400322.061</v>
      </c>
      <c r="AJ42" s="589"/>
      <c r="AK42" s="589"/>
    </row>
    <row r="43" spans="1:37" s="585" customFormat="1" ht="12.75" hidden="1" outlineLevel="1">
      <c r="A43" s="587">
        <v>43739</v>
      </c>
      <c r="B43" s="594" t="s">
        <v>588</v>
      </c>
      <c r="C43" s="769">
        <v>0</v>
      </c>
      <c r="D43" s="770">
        <v>0</v>
      </c>
      <c r="E43" s="771">
        <v>0</v>
      </c>
      <c r="F43" s="769">
        <v>26.167</v>
      </c>
      <c r="G43" s="770">
        <v>26.167</v>
      </c>
      <c r="H43" s="771">
        <v>0</v>
      </c>
      <c r="I43" s="769">
        <v>4885.808</v>
      </c>
      <c r="J43" s="770">
        <v>4885.808</v>
      </c>
      <c r="K43" s="771">
        <v>0</v>
      </c>
      <c r="L43" s="769">
        <v>0</v>
      </c>
      <c r="M43" s="770">
        <v>0</v>
      </c>
      <c r="N43" s="771">
        <v>0</v>
      </c>
      <c r="O43" s="769">
        <v>62104.855</v>
      </c>
      <c r="P43" s="770">
        <v>61244.438</v>
      </c>
      <c r="Q43" s="771">
        <v>860.417</v>
      </c>
      <c r="R43" s="769">
        <v>4320.147</v>
      </c>
      <c r="S43" s="770">
        <v>4320.147</v>
      </c>
      <c r="T43" s="771">
        <v>0</v>
      </c>
      <c r="U43" s="769">
        <v>269251.745</v>
      </c>
      <c r="V43" s="770">
        <v>269251.745</v>
      </c>
      <c r="W43" s="771">
        <v>0</v>
      </c>
      <c r="X43" s="769">
        <v>0</v>
      </c>
      <c r="Y43" s="770">
        <v>0</v>
      </c>
      <c r="Z43" s="771">
        <v>0</v>
      </c>
      <c r="AA43" s="769">
        <v>4911.975</v>
      </c>
      <c r="AB43" s="770">
        <v>4911.975</v>
      </c>
      <c r="AC43" s="771">
        <v>0</v>
      </c>
      <c r="AD43" s="769">
        <v>0</v>
      </c>
      <c r="AE43" s="770">
        <v>0</v>
      </c>
      <c r="AF43" s="771">
        <v>0</v>
      </c>
      <c r="AG43" s="772">
        <f t="shared" si="5"/>
        <v>4911.975</v>
      </c>
      <c r="AH43" s="773">
        <f t="shared" si="6"/>
        <v>4911.975</v>
      </c>
      <c r="AI43" s="774">
        <f t="shared" si="7"/>
        <v>0</v>
      </c>
      <c r="AJ43" s="589"/>
      <c r="AK43" s="589"/>
    </row>
    <row r="44" spans="1:37" s="585" customFormat="1" ht="12.75" hidden="1" outlineLevel="1">
      <c r="A44" s="587">
        <v>43739</v>
      </c>
      <c r="B44" s="594" t="s">
        <v>589</v>
      </c>
      <c r="C44" s="576">
        <v>0</v>
      </c>
      <c r="D44" s="577">
        <v>0</v>
      </c>
      <c r="E44" s="578">
        <v>0</v>
      </c>
      <c r="F44" s="576">
        <v>683.984</v>
      </c>
      <c r="G44" s="577">
        <v>683.984</v>
      </c>
      <c r="H44" s="578">
        <v>0</v>
      </c>
      <c r="I44" s="576">
        <v>10886955.51</v>
      </c>
      <c r="J44" s="577">
        <v>10797114.036</v>
      </c>
      <c r="K44" s="578">
        <v>89841.474</v>
      </c>
      <c r="L44" s="576">
        <v>21718.689</v>
      </c>
      <c r="M44" s="577">
        <v>21718.689</v>
      </c>
      <c r="N44" s="578">
        <v>0</v>
      </c>
      <c r="O44" s="576">
        <v>0</v>
      </c>
      <c r="P44" s="577">
        <v>0</v>
      </c>
      <c r="Q44" s="578">
        <v>0</v>
      </c>
      <c r="R44" s="576">
        <v>898945.927</v>
      </c>
      <c r="S44" s="577">
        <v>880800.78</v>
      </c>
      <c r="T44" s="578">
        <v>18145.147</v>
      </c>
      <c r="U44" s="576">
        <v>414450.121</v>
      </c>
      <c r="V44" s="577">
        <v>411928.552</v>
      </c>
      <c r="W44" s="578">
        <v>2521.569</v>
      </c>
      <c r="X44" s="576">
        <v>663332.232</v>
      </c>
      <c r="Y44" s="577">
        <v>655037.066</v>
      </c>
      <c r="Z44" s="578">
        <v>8295.166</v>
      </c>
      <c r="AA44" s="576">
        <v>11572690.415</v>
      </c>
      <c r="AB44" s="577">
        <v>11474553.775</v>
      </c>
      <c r="AC44" s="578">
        <v>98136.64</v>
      </c>
      <c r="AD44" s="576">
        <v>0</v>
      </c>
      <c r="AE44" s="577">
        <v>0</v>
      </c>
      <c r="AF44" s="578">
        <v>0</v>
      </c>
      <c r="AG44" s="766">
        <f t="shared" si="5"/>
        <v>10909358.182999998</v>
      </c>
      <c r="AH44" s="767">
        <f t="shared" si="6"/>
        <v>10819516.708999999</v>
      </c>
      <c r="AI44" s="768">
        <f t="shared" si="7"/>
        <v>89841.474</v>
      </c>
      <c r="AJ44" s="589"/>
      <c r="AK44" s="589"/>
    </row>
    <row r="45" spans="1:37" s="585" customFormat="1" ht="12.75" hidden="1" outlineLevel="1">
      <c r="A45" s="587">
        <v>43739</v>
      </c>
      <c r="B45" s="594" t="s">
        <v>590</v>
      </c>
      <c r="C45" s="769">
        <v>0</v>
      </c>
      <c r="D45" s="770">
        <v>0</v>
      </c>
      <c r="E45" s="771">
        <v>0</v>
      </c>
      <c r="F45" s="769">
        <v>32469.199</v>
      </c>
      <c r="G45" s="770">
        <v>30449.69</v>
      </c>
      <c r="H45" s="771">
        <v>2019.509</v>
      </c>
      <c r="I45" s="769">
        <v>373172.826</v>
      </c>
      <c r="J45" s="770">
        <v>337969.503</v>
      </c>
      <c r="K45" s="771">
        <v>35203.323</v>
      </c>
      <c r="L45" s="769">
        <v>148371.852</v>
      </c>
      <c r="M45" s="770">
        <v>124927.541</v>
      </c>
      <c r="N45" s="771">
        <v>23444.311</v>
      </c>
      <c r="O45" s="769">
        <v>29532.411</v>
      </c>
      <c r="P45" s="770">
        <v>29252.612</v>
      </c>
      <c r="Q45" s="771">
        <v>279.799</v>
      </c>
      <c r="R45" s="769">
        <v>616450.152</v>
      </c>
      <c r="S45" s="770">
        <v>543514.381</v>
      </c>
      <c r="T45" s="771">
        <v>72935.771</v>
      </c>
      <c r="U45" s="769">
        <v>113678.207</v>
      </c>
      <c r="V45" s="770">
        <v>95751.536</v>
      </c>
      <c r="W45" s="771">
        <v>17926.671</v>
      </c>
      <c r="X45" s="769">
        <v>0</v>
      </c>
      <c r="Y45" s="770">
        <v>0</v>
      </c>
      <c r="Z45" s="771">
        <v>0</v>
      </c>
      <c r="AA45" s="769">
        <v>554013.877</v>
      </c>
      <c r="AB45" s="770">
        <v>493346.734</v>
      </c>
      <c r="AC45" s="771">
        <v>60667.143</v>
      </c>
      <c r="AD45" s="769">
        <v>0</v>
      </c>
      <c r="AE45" s="770">
        <v>0</v>
      </c>
      <c r="AF45" s="771">
        <v>0</v>
      </c>
      <c r="AG45" s="772">
        <f t="shared" si="5"/>
        <v>554013.8770000001</v>
      </c>
      <c r="AH45" s="773">
        <f t="shared" si="6"/>
        <v>493346.73400000005</v>
      </c>
      <c r="AI45" s="774">
        <f t="shared" si="7"/>
        <v>60667.143</v>
      </c>
      <c r="AJ45" s="589"/>
      <c r="AK45" s="589"/>
    </row>
    <row r="46" spans="1:37" s="585" customFormat="1" ht="12.75" hidden="1" outlineLevel="1">
      <c r="A46" s="587">
        <v>43739</v>
      </c>
      <c r="B46" s="594" t="s">
        <v>591</v>
      </c>
      <c r="C46" s="576">
        <v>0</v>
      </c>
      <c r="D46" s="577">
        <v>0</v>
      </c>
      <c r="E46" s="578">
        <v>0</v>
      </c>
      <c r="F46" s="576">
        <v>0</v>
      </c>
      <c r="G46" s="577">
        <v>0</v>
      </c>
      <c r="H46" s="578">
        <v>0</v>
      </c>
      <c r="I46" s="576">
        <v>58137.523</v>
      </c>
      <c r="J46" s="577">
        <v>56898.898</v>
      </c>
      <c r="K46" s="578">
        <v>1238.625</v>
      </c>
      <c r="L46" s="576">
        <v>4136.915</v>
      </c>
      <c r="M46" s="577">
        <v>4136.915</v>
      </c>
      <c r="N46" s="578">
        <v>0</v>
      </c>
      <c r="O46" s="576">
        <v>0</v>
      </c>
      <c r="P46" s="577">
        <v>0</v>
      </c>
      <c r="Q46" s="578">
        <v>0</v>
      </c>
      <c r="R46" s="576">
        <v>0</v>
      </c>
      <c r="S46" s="577">
        <v>0</v>
      </c>
      <c r="T46" s="578">
        <v>0</v>
      </c>
      <c r="U46" s="576">
        <v>0</v>
      </c>
      <c r="V46" s="577">
        <v>0</v>
      </c>
      <c r="W46" s="578">
        <v>0</v>
      </c>
      <c r="X46" s="576">
        <v>0</v>
      </c>
      <c r="Y46" s="577">
        <v>0</v>
      </c>
      <c r="Z46" s="578">
        <v>0</v>
      </c>
      <c r="AA46" s="576">
        <v>62274.438</v>
      </c>
      <c r="AB46" s="577">
        <v>61035.813</v>
      </c>
      <c r="AC46" s="578">
        <v>1238.625</v>
      </c>
      <c r="AD46" s="576">
        <v>0</v>
      </c>
      <c r="AE46" s="577">
        <v>0</v>
      </c>
      <c r="AF46" s="578">
        <v>0</v>
      </c>
      <c r="AG46" s="766">
        <f t="shared" si="5"/>
        <v>62274.438</v>
      </c>
      <c r="AH46" s="767">
        <f t="shared" si="6"/>
        <v>61035.813</v>
      </c>
      <c r="AI46" s="768">
        <f t="shared" si="7"/>
        <v>1238.625</v>
      </c>
      <c r="AJ46" s="589"/>
      <c r="AK46" s="589"/>
    </row>
    <row r="47" spans="1:37" s="585" customFormat="1" ht="12.75" hidden="1" outlineLevel="1">
      <c r="A47" s="587">
        <v>43739</v>
      </c>
      <c r="B47" s="594" t="s">
        <v>592</v>
      </c>
      <c r="C47" s="769">
        <v>0</v>
      </c>
      <c r="D47" s="770">
        <v>0</v>
      </c>
      <c r="E47" s="771">
        <v>0</v>
      </c>
      <c r="F47" s="769">
        <v>0</v>
      </c>
      <c r="G47" s="770">
        <v>0</v>
      </c>
      <c r="H47" s="771">
        <v>0</v>
      </c>
      <c r="I47" s="769">
        <v>0</v>
      </c>
      <c r="J47" s="770">
        <v>0</v>
      </c>
      <c r="K47" s="771">
        <v>0</v>
      </c>
      <c r="L47" s="769">
        <v>2919.732</v>
      </c>
      <c r="M47" s="770">
        <v>2919.732</v>
      </c>
      <c r="N47" s="771">
        <v>0</v>
      </c>
      <c r="O47" s="769">
        <v>0</v>
      </c>
      <c r="P47" s="770">
        <v>0</v>
      </c>
      <c r="Q47" s="771">
        <v>0</v>
      </c>
      <c r="R47" s="769">
        <v>0</v>
      </c>
      <c r="S47" s="770">
        <v>0</v>
      </c>
      <c r="T47" s="771">
        <v>0</v>
      </c>
      <c r="U47" s="769">
        <v>0</v>
      </c>
      <c r="V47" s="770">
        <v>0</v>
      </c>
      <c r="W47" s="771">
        <v>0</v>
      </c>
      <c r="X47" s="769">
        <v>12286.721</v>
      </c>
      <c r="Y47" s="770">
        <v>12286.721</v>
      </c>
      <c r="Z47" s="771">
        <v>0</v>
      </c>
      <c r="AA47" s="769">
        <v>15206.453</v>
      </c>
      <c r="AB47" s="770">
        <v>15206.453</v>
      </c>
      <c r="AC47" s="771">
        <v>0</v>
      </c>
      <c r="AD47" s="769">
        <v>0</v>
      </c>
      <c r="AE47" s="770">
        <v>0</v>
      </c>
      <c r="AF47" s="771">
        <v>0</v>
      </c>
      <c r="AG47" s="772">
        <f t="shared" si="5"/>
        <v>2919.732</v>
      </c>
      <c r="AH47" s="773">
        <f t="shared" si="6"/>
        <v>2919.732</v>
      </c>
      <c r="AI47" s="774">
        <f t="shared" si="7"/>
        <v>0</v>
      </c>
      <c r="AJ47" s="589"/>
      <c r="AK47" s="589"/>
    </row>
    <row r="48" spans="1:37" s="585" customFormat="1" ht="12.75" hidden="1" outlineLevel="1">
      <c r="A48" s="587">
        <v>43739</v>
      </c>
      <c r="B48" s="594" t="s">
        <v>593</v>
      </c>
      <c r="C48" s="576">
        <v>0</v>
      </c>
      <c r="D48" s="577">
        <v>0</v>
      </c>
      <c r="E48" s="578">
        <v>0</v>
      </c>
      <c r="F48" s="576">
        <v>0</v>
      </c>
      <c r="G48" s="577">
        <v>0</v>
      </c>
      <c r="H48" s="578">
        <v>0</v>
      </c>
      <c r="I48" s="576">
        <v>0</v>
      </c>
      <c r="J48" s="577">
        <v>0</v>
      </c>
      <c r="K48" s="578">
        <v>0</v>
      </c>
      <c r="L48" s="576">
        <v>0</v>
      </c>
      <c r="M48" s="577">
        <v>0</v>
      </c>
      <c r="N48" s="578">
        <v>0</v>
      </c>
      <c r="O48" s="576">
        <v>5261.4</v>
      </c>
      <c r="P48" s="577">
        <v>5159.41</v>
      </c>
      <c r="Q48" s="578">
        <v>101.99</v>
      </c>
      <c r="R48" s="576">
        <v>0</v>
      </c>
      <c r="S48" s="577">
        <v>0</v>
      </c>
      <c r="T48" s="578">
        <v>0</v>
      </c>
      <c r="U48" s="576">
        <v>0</v>
      </c>
      <c r="V48" s="577">
        <v>0</v>
      </c>
      <c r="W48" s="578">
        <v>0</v>
      </c>
      <c r="X48" s="576">
        <v>0</v>
      </c>
      <c r="Y48" s="577">
        <v>0</v>
      </c>
      <c r="Z48" s="578">
        <v>0</v>
      </c>
      <c r="AA48" s="576">
        <v>0</v>
      </c>
      <c r="AB48" s="577">
        <v>0</v>
      </c>
      <c r="AC48" s="578">
        <v>0</v>
      </c>
      <c r="AD48" s="576">
        <v>0</v>
      </c>
      <c r="AE48" s="577">
        <v>0</v>
      </c>
      <c r="AF48" s="578">
        <v>0</v>
      </c>
      <c r="AG48" s="576">
        <f t="shared" si="5"/>
        <v>0</v>
      </c>
      <c r="AH48" s="577">
        <f t="shared" si="6"/>
        <v>0</v>
      </c>
      <c r="AI48" s="578">
        <f t="shared" si="7"/>
        <v>0</v>
      </c>
      <c r="AJ48" s="589"/>
      <c r="AK48" s="589"/>
    </row>
    <row r="49" spans="1:37" s="585" customFormat="1" ht="12.75" hidden="1" outlineLevel="1">
      <c r="A49" s="587">
        <v>43739</v>
      </c>
      <c r="B49" s="594" t="s">
        <v>594</v>
      </c>
      <c r="C49" s="769">
        <v>0</v>
      </c>
      <c r="D49" s="770">
        <v>0</v>
      </c>
      <c r="E49" s="771">
        <v>0</v>
      </c>
      <c r="F49" s="769">
        <v>0</v>
      </c>
      <c r="G49" s="770">
        <v>0</v>
      </c>
      <c r="H49" s="771">
        <v>0</v>
      </c>
      <c r="I49" s="769">
        <v>189032.072</v>
      </c>
      <c r="J49" s="770">
        <v>151786.655</v>
      </c>
      <c r="K49" s="771">
        <v>37245.417</v>
      </c>
      <c r="L49" s="769">
        <v>49590.233</v>
      </c>
      <c r="M49" s="770">
        <v>47851.333</v>
      </c>
      <c r="N49" s="771">
        <v>1738.9</v>
      </c>
      <c r="O49" s="769">
        <v>69570.904</v>
      </c>
      <c r="P49" s="770">
        <v>11001.431</v>
      </c>
      <c r="Q49" s="771">
        <v>58569.473</v>
      </c>
      <c r="R49" s="769">
        <v>0</v>
      </c>
      <c r="S49" s="770">
        <v>0</v>
      </c>
      <c r="T49" s="771">
        <v>0</v>
      </c>
      <c r="U49" s="769">
        <v>12961.844</v>
      </c>
      <c r="V49" s="770">
        <v>12961.844</v>
      </c>
      <c r="W49" s="771">
        <v>0</v>
      </c>
      <c r="X49" s="769">
        <v>0</v>
      </c>
      <c r="Y49" s="770">
        <v>0</v>
      </c>
      <c r="Z49" s="771">
        <v>0</v>
      </c>
      <c r="AA49" s="769">
        <v>238622.305</v>
      </c>
      <c r="AB49" s="770">
        <v>199637.988</v>
      </c>
      <c r="AC49" s="771">
        <v>38984.317</v>
      </c>
      <c r="AD49" s="769">
        <v>0</v>
      </c>
      <c r="AE49" s="770">
        <v>0</v>
      </c>
      <c r="AF49" s="771">
        <v>0</v>
      </c>
      <c r="AG49" s="769">
        <f t="shared" si="5"/>
        <v>238622.305</v>
      </c>
      <c r="AH49" s="770">
        <f t="shared" si="6"/>
        <v>199637.988</v>
      </c>
      <c r="AI49" s="771">
        <f t="shared" si="7"/>
        <v>38984.317</v>
      </c>
      <c r="AJ49" s="589"/>
      <c r="AK49" s="589"/>
    </row>
    <row r="50" spans="1:37" s="585" customFormat="1" ht="12.75" hidden="1" outlineLevel="1">
      <c r="A50" s="587">
        <v>43739</v>
      </c>
      <c r="B50" s="594" t="s">
        <v>595</v>
      </c>
      <c r="C50" s="576">
        <v>0</v>
      </c>
      <c r="D50" s="577">
        <v>0</v>
      </c>
      <c r="E50" s="578">
        <v>0</v>
      </c>
      <c r="F50" s="576">
        <v>102802.305</v>
      </c>
      <c r="G50" s="577">
        <v>88575.888</v>
      </c>
      <c r="H50" s="578">
        <v>14226.417</v>
      </c>
      <c r="I50" s="576">
        <v>7758204.12</v>
      </c>
      <c r="J50" s="577">
        <v>7529950.568</v>
      </c>
      <c r="K50" s="578">
        <v>228253.552</v>
      </c>
      <c r="L50" s="576">
        <v>7435207.727</v>
      </c>
      <c r="M50" s="577">
        <v>7068901.019</v>
      </c>
      <c r="N50" s="578">
        <v>366306.708</v>
      </c>
      <c r="O50" s="576">
        <v>17526.762</v>
      </c>
      <c r="P50" s="577">
        <v>16643.307</v>
      </c>
      <c r="Q50" s="578">
        <v>883.455</v>
      </c>
      <c r="R50" s="576">
        <v>1608238.069</v>
      </c>
      <c r="S50" s="577">
        <v>1539299.331</v>
      </c>
      <c r="T50" s="578">
        <v>68938.738</v>
      </c>
      <c r="U50" s="576">
        <v>309107.542</v>
      </c>
      <c r="V50" s="577">
        <v>304767.949</v>
      </c>
      <c r="W50" s="578">
        <v>4339.593</v>
      </c>
      <c r="X50" s="576">
        <v>304498.285</v>
      </c>
      <c r="Y50" s="577">
        <v>284303.265</v>
      </c>
      <c r="Z50" s="578">
        <v>20195.02</v>
      </c>
      <c r="AA50" s="576">
        <v>15600712.437</v>
      </c>
      <c r="AB50" s="577">
        <v>14971730.74</v>
      </c>
      <c r="AC50" s="578">
        <v>628981.697</v>
      </c>
      <c r="AD50" s="576">
        <v>0</v>
      </c>
      <c r="AE50" s="577">
        <v>0</v>
      </c>
      <c r="AF50" s="578">
        <v>0</v>
      </c>
      <c r="AG50" s="576">
        <f t="shared" si="5"/>
        <v>15296214.151999999</v>
      </c>
      <c r="AH50" s="577">
        <f t="shared" si="6"/>
        <v>14687427.475000001</v>
      </c>
      <c r="AI50" s="578">
        <f t="shared" si="7"/>
        <v>608786.6769999999</v>
      </c>
      <c r="AJ50" s="775"/>
      <c r="AK50" s="775"/>
    </row>
    <row r="51" spans="1:37" s="585" customFormat="1" ht="12.75" hidden="1" outlineLevel="1">
      <c r="A51" s="587">
        <v>43739</v>
      </c>
      <c r="B51" s="594" t="s">
        <v>596</v>
      </c>
      <c r="C51" s="769">
        <v>0</v>
      </c>
      <c r="D51" s="770">
        <v>0</v>
      </c>
      <c r="E51" s="771">
        <v>0</v>
      </c>
      <c r="F51" s="769">
        <v>254295.688</v>
      </c>
      <c r="G51" s="770">
        <v>230685.22</v>
      </c>
      <c r="H51" s="771">
        <v>23610.468</v>
      </c>
      <c r="I51" s="769">
        <v>18627035.861</v>
      </c>
      <c r="J51" s="770">
        <v>18340317.292</v>
      </c>
      <c r="K51" s="771">
        <v>286718.569</v>
      </c>
      <c r="L51" s="769">
        <v>1844710.689</v>
      </c>
      <c r="M51" s="770">
        <v>1838286.728</v>
      </c>
      <c r="N51" s="771">
        <v>6423.961</v>
      </c>
      <c r="O51" s="769">
        <v>0</v>
      </c>
      <c r="P51" s="770">
        <v>0</v>
      </c>
      <c r="Q51" s="771">
        <v>0</v>
      </c>
      <c r="R51" s="769">
        <v>207013.11</v>
      </c>
      <c r="S51" s="770">
        <v>204215.626</v>
      </c>
      <c r="T51" s="771">
        <v>2797.484</v>
      </c>
      <c r="U51" s="769">
        <v>146310.18</v>
      </c>
      <c r="V51" s="770">
        <v>145348.993</v>
      </c>
      <c r="W51" s="771">
        <v>961.187</v>
      </c>
      <c r="X51" s="769">
        <v>542775.975</v>
      </c>
      <c r="Y51" s="770">
        <v>541756.927</v>
      </c>
      <c r="Z51" s="771">
        <v>1019.048</v>
      </c>
      <c r="AA51" s="769">
        <v>21268818.213</v>
      </c>
      <c r="AB51" s="770">
        <v>20951046.167</v>
      </c>
      <c r="AC51" s="771">
        <v>317772.046</v>
      </c>
      <c r="AD51" s="769">
        <v>0</v>
      </c>
      <c r="AE51" s="770">
        <v>0</v>
      </c>
      <c r="AF51" s="771">
        <v>0</v>
      </c>
      <c r="AG51" s="769">
        <f t="shared" si="5"/>
        <v>20726042.238</v>
      </c>
      <c r="AH51" s="770">
        <f t="shared" si="6"/>
        <v>20409289.24</v>
      </c>
      <c r="AI51" s="771">
        <f t="shared" si="7"/>
        <v>316752.998</v>
      </c>
      <c r="AJ51" s="775"/>
      <c r="AK51" s="775"/>
    </row>
    <row r="52" spans="1:37" s="585" customFormat="1" ht="12.75" hidden="1" outlineLevel="1">
      <c r="A52" s="587">
        <v>43739</v>
      </c>
      <c r="B52" s="594" t="s">
        <v>597</v>
      </c>
      <c r="C52" s="576">
        <v>0</v>
      </c>
      <c r="D52" s="577">
        <v>0</v>
      </c>
      <c r="E52" s="578">
        <v>0</v>
      </c>
      <c r="F52" s="576">
        <v>0</v>
      </c>
      <c r="G52" s="577">
        <v>0</v>
      </c>
      <c r="H52" s="578">
        <v>0</v>
      </c>
      <c r="I52" s="576">
        <v>867768.113</v>
      </c>
      <c r="J52" s="577">
        <v>866317.857</v>
      </c>
      <c r="K52" s="578">
        <v>1450.256</v>
      </c>
      <c r="L52" s="576">
        <v>409281.422</v>
      </c>
      <c r="M52" s="577">
        <v>406816.357</v>
      </c>
      <c r="N52" s="578">
        <v>2465.065</v>
      </c>
      <c r="O52" s="576">
        <v>127720.286</v>
      </c>
      <c r="P52" s="577">
        <v>127720.286</v>
      </c>
      <c r="Q52" s="578">
        <v>0</v>
      </c>
      <c r="R52" s="576">
        <v>95046.939</v>
      </c>
      <c r="S52" s="577">
        <v>95046.939</v>
      </c>
      <c r="T52" s="578">
        <v>0</v>
      </c>
      <c r="U52" s="576">
        <v>94522.017</v>
      </c>
      <c r="V52" s="577">
        <v>94522.017</v>
      </c>
      <c r="W52" s="578">
        <v>0</v>
      </c>
      <c r="X52" s="576">
        <v>0</v>
      </c>
      <c r="Y52" s="577">
        <v>0</v>
      </c>
      <c r="Z52" s="578">
        <v>0</v>
      </c>
      <c r="AA52" s="576">
        <v>1277049.535</v>
      </c>
      <c r="AB52" s="577">
        <v>1273134.214</v>
      </c>
      <c r="AC52" s="578">
        <v>3915.321</v>
      </c>
      <c r="AD52" s="576">
        <v>0</v>
      </c>
      <c r="AE52" s="577">
        <v>0</v>
      </c>
      <c r="AF52" s="578">
        <v>0</v>
      </c>
      <c r="AG52" s="576">
        <f t="shared" si="5"/>
        <v>1277049.5350000001</v>
      </c>
      <c r="AH52" s="577">
        <f t="shared" si="6"/>
        <v>1273134.214</v>
      </c>
      <c r="AI52" s="578">
        <f t="shared" si="7"/>
        <v>3915.321</v>
      </c>
      <c r="AJ52" s="775"/>
      <c r="AK52" s="775"/>
    </row>
    <row r="53" spans="1:37" s="580" customFormat="1" ht="12.75" collapsed="1">
      <c r="A53" s="587">
        <v>43739</v>
      </c>
      <c r="B53" s="572" t="s">
        <v>598</v>
      </c>
      <c r="C53" s="769">
        <f aca="true" t="shared" si="8" ref="C53:AI53">SUM(C30:C52)</f>
        <v>0</v>
      </c>
      <c r="D53" s="770">
        <f t="shared" si="8"/>
        <v>0</v>
      </c>
      <c r="E53" s="771">
        <f t="shared" si="8"/>
        <v>0</v>
      </c>
      <c r="F53" s="769">
        <f t="shared" si="8"/>
        <v>870592.365</v>
      </c>
      <c r="G53" s="770">
        <f t="shared" si="8"/>
        <v>811667.73</v>
      </c>
      <c r="H53" s="771">
        <f t="shared" si="8"/>
        <v>58924.635</v>
      </c>
      <c r="I53" s="769">
        <f t="shared" si="8"/>
        <v>81697040.70300001</v>
      </c>
      <c r="J53" s="770">
        <f t="shared" si="8"/>
        <v>80606981.39199999</v>
      </c>
      <c r="K53" s="771">
        <f t="shared" si="8"/>
        <v>1090059.3110000002</v>
      </c>
      <c r="L53" s="769">
        <f t="shared" si="8"/>
        <v>31592272.211999994</v>
      </c>
      <c r="M53" s="770">
        <f t="shared" si="8"/>
        <v>30748284.426000003</v>
      </c>
      <c r="N53" s="771">
        <f t="shared" si="8"/>
        <v>843987.786</v>
      </c>
      <c r="O53" s="769">
        <f t="shared" si="8"/>
        <v>2816753.789</v>
      </c>
      <c r="P53" s="770">
        <f t="shared" si="8"/>
        <v>2519477.778</v>
      </c>
      <c r="Q53" s="771">
        <f t="shared" si="8"/>
        <v>297276.011</v>
      </c>
      <c r="R53" s="769">
        <f t="shared" si="8"/>
        <v>4778039.840000001</v>
      </c>
      <c r="S53" s="770">
        <f t="shared" si="8"/>
        <v>4584738.1620000005</v>
      </c>
      <c r="T53" s="771">
        <f t="shared" si="8"/>
        <v>193301.67799999999</v>
      </c>
      <c r="U53" s="769">
        <f t="shared" si="8"/>
        <v>4749029.551999999</v>
      </c>
      <c r="V53" s="770">
        <f t="shared" si="8"/>
        <v>4570728.551</v>
      </c>
      <c r="W53" s="771">
        <f t="shared" si="8"/>
        <v>178301.00100000002</v>
      </c>
      <c r="X53" s="769">
        <f t="shared" si="8"/>
        <v>3328697.306</v>
      </c>
      <c r="Y53" s="770">
        <f t="shared" si="8"/>
        <v>3257580.018</v>
      </c>
      <c r="Z53" s="771">
        <f t="shared" si="8"/>
        <v>71117.28799999999</v>
      </c>
      <c r="AA53" s="769">
        <f t="shared" si="8"/>
        <v>117488602.586</v>
      </c>
      <c r="AB53" s="770">
        <f t="shared" si="8"/>
        <v>115424513.56599998</v>
      </c>
      <c r="AC53" s="771">
        <f t="shared" si="8"/>
        <v>2064089.02</v>
      </c>
      <c r="AD53" s="769">
        <f t="shared" si="8"/>
        <v>0</v>
      </c>
      <c r="AE53" s="770">
        <f t="shared" si="8"/>
        <v>0</v>
      </c>
      <c r="AF53" s="771">
        <f t="shared" si="8"/>
        <v>0</v>
      </c>
      <c r="AG53" s="776">
        <f t="shared" si="8"/>
        <v>114159905.27999999</v>
      </c>
      <c r="AH53" s="777">
        <f t="shared" si="8"/>
        <v>112166933.54799998</v>
      </c>
      <c r="AI53" s="778">
        <f t="shared" si="8"/>
        <v>1992971.7319999998</v>
      </c>
      <c r="AJ53" s="579"/>
      <c r="AK53" s="579"/>
    </row>
    <row r="54" spans="1:37" s="585" customFormat="1" ht="12.75" hidden="1" outlineLevel="2">
      <c r="A54" s="587">
        <v>43770</v>
      </c>
      <c r="B54" s="594" t="s">
        <v>574</v>
      </c>
      <c r="C54" s="576"/>
      <c r="D54" s="577"/>
      <c r="E54" s="578"/>
      <c r="F54" s="576">
        <v>40764.437</v>
      </c>
      <c r="G54" s="577">
        <v>31145.225</v>
      </c>
      <c r="H54" s="578">
        <v>9619.212</v>
      </c>
      <c r="I54" s="576">
        <v>82881.824</v>
      </c>
      <c r="J54" s="577">
        <v>80251.283</v>
      </c>
      <c r="K54" s="578">
        <v>2630.541</v>
      </c>
      <c r="L54" s="576">
        <v>663392.232</v>
      </c>
      <c r="M54" s="577">
        <v>631246.099</v>
      </c>
      <c r="N54" s="578">
        <v>32146.133</v>
      </c>
      <c r="O54" s="576"/>
      <c r="P54" s="577"/>
      <c r="Q54" s="578"/>
      <c r="R54" s="576">
        <v>34771.92</v>
      </c>
      <c r="S54" s="577">
        <v>34771.92</v>
      </c>
      <c r="T54" s="578">
        <v>0</v>
      </c>
      <c r="U54" s="576">
        <v>123914.783</v>
      </c>
      <c r="V54" s="577">
        <v>123914.783</v>
      </c>
      <c r="W54" s="578">
        <v>0</v>
      </c>
      <c r="X54" s="576"/>
      <c r="Y54" s="577"/>
      <c r="Z54" s="578"/>
      <c r="AA54" s="576">
        <v>787038.493</v>
      </c>
      <c r="AB54" s="577">
        <v>742642.607</v>
      </c>
      <c r="AC54" s="578">
        <v>44395.886</v>
      </c>
      <c r="AD54" s="576"/>
      <c r="AE54" s="577"/>
      <c r="AF54" s="578"/>
      <c r="AG54" s="766">
        <f t="shared" si="5"/>
        <v>787038.493</v>
      </c>
      <c r="AH54" s="767">
        <f>D54+G54+J54+M54</f>
        <v>742642.6070000001</v>
      </c>
      <c r="AI54" s="768">
        <f>E54+H54+K54+N54</f>
        <v>44395.886</v>
      </c>
      <c r="AJ54" s="589"/>
      <c r="AK54" s="589"/>
    </row>
    <row r="55" spans="1:37" s="585" customFormat="1" ht="12.75" hidden="1" outlineLevel="2">
      <c r="A55" s="587">
        <v>43770</v>
      </c>
      <c r="B55" s="594" t="s">
        <v>576</v>
      </c>
      <c r="C55" s="769"/>
      <c r="D55" s="770"/>
      <c r="E55" s="771"/>
      <c r="F55" s="769"/>
      <c r="G55" s="770"/>
      <c r="H55" s="771"/>
      <c r="I55" s="769">
        <v>24800.449</v>
      </c>
      <c r="J55" s="770">
        <v>24800.449</v>
      </c>
      <c r="K55" s="771">
        <v>0</v>
      </c>
      <c r="L55" s="769">
        <v>43665.759</v>
      </c>
      <c r="M55" s="770">
        <v>43665.759</v>
      </c>
      <c r="N55" s="771">
        <v>0</v>
      </c>
      <c r="O55" s="769"/>
      <c r="P55" s="770"/>
      <c r="Q55" s="771"/>
      <c r="R55" s="769">
        <v>3335.003</v>
      </c>
      <c r="S55" s="770">
        <v>3335.003</v>
      </c>
      <c r="T55" s="771">
        <v>0</v>
      </c>
      <c r="U55" s="769">
        <v>74716.632</v>
      </c>
      <c r="V55" s="770">
        <v>22724.663</v>
      </c>
      <c r="W55" s="771">
        <v>51991.969</v>
      </c>
      <c r="X55" s="769"/>
      <c r="Y55" s="770"/>
      <c r="Z55" s="771"/>
      <c r="AA55" s="769">
        <v>68466.208</v>
      </c>
      <c r="AB55" s="770">
        <v>68466.208</v>
      </c>
      <c r="AC55" s="771">
        <v>0</v>
      </c>
      <c r="AD55" s="769"/>
      <c r="AE55" s="770"/>
      <c r="AF55" s="771"/>
      <c r="AG55" s="772">
        <f aca="true" t="shared" si="9" ref="AG55:AG75">C55+F55+I55+L55</f>
        <v>68466.208</v>
      </c>
      <c r="AH55" s="773">
        <f aca="true" t="shared" si="10" ref="AH55:AH75">D55+G55+J55+M55</f>
        <v>68466.208</v>
      </c>
      <c r="AI55" s="774">
        <f aca="true" t="shared" si="11" ref="AI55:AI75">E55+H55+K55+N55</f>
        <v>0</v>
      </c>
      <c r="AJ55" s="589"/>
      <c r="AK55" s="589"/>
    </row>
    <row r="56" spans="1:37" s="585" customFormat="1" ht="12.75" hidden="1" outlineLevel="2">
      <c r="A56" s="587">
        <v>43770</v>
      </c>
      <c r="B56" s="594" t="s">
        <v>577</v>
      </c>
      <c r="C56" s="576"/>
      <c r="D56" s="577"/>
      <c r="E56" s="578"/>
      <c r="F56" s="576"/>
      <c r="G56" s="577"/>
      <c r="H56" s="578"/>
      <c r="I56" s="576">
        <v>6690799.786</v>
      </c>
      <c r="J56" s="577">
        <v>6632181.606</v>
      </c>
      <c r="K56" s="578">
        <v>58618.18</v>
      </c>
      <c r="L56" s="576">
        <v>2090310.257</v>
      </c>
      <c r="M56" s="577">
        <v>2037421.617</v>
      </c>
      <c r="N56" s="578">
        <v>52888.64</v>
      </c>
      <c r="O56" s="576"/>
      <c r="P56" s="577"/>
      <c r="Q56" s="578"/>
      <c r="R56" s="576">
        <v>438692.976</v>
      </c>
      <c r="S56" s="577">
        <v>427289.496</v>
      </c>
      <c r="T56" s="578">
        <v>11403.48</v>
      </c>
      <c r="U56" s="576">
        <v>67464.302</v>
      </c>
      <c r="V56" s="577">
        <v>64201.021</v>
      </c>
      <c r="W56" s="578">
        <v>3263.281</v>
      </c>
      <c r="X56" s="576">
        <v>688445.263</v>
      </c>
      <c r="Y56" s="577">
        <v>681404.901</v>
      </c>
      <c r="Z56" s="578">
        <v>7040.362</v>
      </c>
      <c r="AA56" s="576">
        <v>9469555.306</v>
      </c>
      <c r="AB56" s="577">
        <v>9351008.124</v>
      </c>
      <c r="AC56" s="578">
        <v>118547.182</v>
      </c>
      <c r="AD56" s="576"/>
      <c r="AE56" s="577"/>
      <c r="AF56" s="578"/>
      <c r="AG56" s="766">
        <f t="shared" si="9"/>
        <v>8781110.043</v>
      </c>
      <c r="AH56" s="767">
        <f t="shared" si="10"/>
        <v>8669603.223</v>
      </c>
      <c r="AI56" s="768">
        <f t="shared" si="11"/>
        <v>111506.82</v>
      </c>
      <c r="AJ56" s="589"/>
      <c r="AK56" s="589"/>
    </row>
    <row r="57" spans="1:37" s="585" customFormat="1" ht="12.75" hidden="1" outlineLevel="2">
      <c r="A57" s="587">
        <v>43770</v>
      </c>
      <c r="B57" s="594" t="s">
        <v>599</v>
      </c>
      <c r="C57" s="769"/>
      <c r="D57" s="770"/>
      <c r="E57" s="771"/>
      <c r="F57" s="769">
        <v>926.08</v>
      </c>
      <c r="G57" s="770">
        <v>0</v>
      </c>
      <c r="H57" s="771">
        <v>926.08</v>
      </c>
      <c r="I57" s="769">
        <v>1073502.148</v>
      </c>
      <c r="J57" s="770">
        <v>1028536.835</v>
      </c>
      <c r="K57" s="771">
        <v>44965.313</v>
      </c>
      <c r="L57" s="769">
        <v>297528.099</v>
      </c>
      <c r="M57" s="770">
        <v>287234.546</v>
      </c>
      <c r="N57" s="771">
        <v>10293.553</v>
      </c>
      <c r="O57" s="769">
        <v>2066468.34</v>
      </c>
      <c r="P57" s="770">
        <v>1830227.881</v>
      </c>
      <c r="Q57" s="771">
        <v>236240.459</v>
      </c>
      <c r="R57" s="769">
        <v>24847.195</v>
      </c>
      <c r="S57" s="770">
        <v>23431.877</v>
      </c>
      <c r="T57" s="771">
        <v>1415.318</v>
      </c>
      <c r="U57" s="769">
        <v>20523.704</v>
      </c>
      <c r="V57" s="770">
        <v>20321.874</v>
      </c>
      <c r="W57" s="771">
        <v>201.83</v>
      </c>
      <c r="X57" s="769"/>
      <c r="Y57" s="770"/>
      <c r="Z57" s="771"/>
      <c r="AA57" s="769">
        <v>1371956.327</v>
      </c>
      <c r="AB57" s="770">
        <v>1315771.381</v>
      </c>
      <c r="AC57" s="771">
        <v>56184.946</v>
      </c>
      <c r="AD57" s="769"/>
      <c r="AE57" s="770"/>
      <c r="AF57" s="771"/>
      <c r="AG57" s="772">
        <f t="shared" si="9"/>
        <v>1371956.327</v>
      </c>
      <c r="AH57" s="773">
        <f t="shared" si="10"/>
        <v>1315771.381</v>
      </c>
      <c r="AI57" s="774">
        <f t="shared" si="11"/>
        <v>56184.946</v>
      </c>
      <c r="AJ57" s="589"/>
      <c r="AK57" s="589"/>
    </row>
    <row r="58" spans="1:37" s="585" customFormat="1" ht="12.75" hidden="1" outlineLevel="2">
      <c r="A58" s="587">
        <v>43770</v>
      </c>
      <c r="B58" s="594" t="s">
        <v>666</v>
      </c>
      <c r="C58" s="576"/>
      <c r="D58" s="577"/>
      <c r="E58" s="578"/>
      <c r="F58" s="576"/>
      <c r="G58" s="577"/>
      <c r="H58" s="578"/>
      <c r="I58" s="576">
        <v>2069.312</v>
      </c>
      <c r="J58" s="577">
        <v>2069.312</v>
      </c>
      <c r="K58" s="578">
        <v>0</v>
      </c>
      <c r="L58" s="576">
        <v>501.087</v>
      </c>
      <c r="M58" s="577">
        <v>501.087</v>
      </c>
      <c r="N58" s="578">
        <v>0</v>
      </c>
      <c r="O58" s="576">
        <v>82.234</v>
      </c>
      <c r="P58" s="577">
        <v>82.234</v>
      </c>
      <c r="Q58" s="578">
        <v>0</v>
      </c>
      <c r="R58" s="576">
        <v>1552.962</v>
      </c>
      <c r="S58" s="577">
        <v>1552.962</v>
      </c>
      <c r="T58" s="578">
        <v>0</v>
      </c>
      <c r="U58" s="576"/>
      <c r="V58" s="577"/>
      <c r="W58" s="578"/>
      <c r="X58" s="576"/>
      <c r="Y58" s="577"/>
      <c r="Z58" s="578"/>
      <c r="AA58" s="576">
        <v>2570.399</v>
      </c>
      <c r="AB58" s="577">
        <v>2570.399</v>
      </c>
      <c r="AC58" s="578">
        <v>0</v>
      </c>
      <c r="AD58" s="576"/>
      <c r="AE58" s="577"/>
      <c r="AF58" s="578"/>
      <c r="AG58" s="766">
        <f t="shared" si="9"/>
        <v>2570.399</v>
      </c>
      <c r="AH58" s="767">
        <f t="shared" si="10"/>
        <v>2570.399</v>
      </c>
      <c r="AI58" s="768">
        <f t="shared" si="11"/>
        <v>0</v>
      </c>
      <c r="AJ58" s="589"/>
      <c r="AK58" s="589"/>
    </row>
    <row r="59" spans="1:37" s="585" customFormat="1" ht="12.75" hidden="1" outlineLevel="2">
      <c r="A59" s="587">
        <v>43770</v>
      </c>
      <c r="B59" s="594" t="s">
        <v>580</v>
      </c>
      <c r="C59" s="769"/>
      <c r="D59" s="770"/>
      <c r="E59" s="771"/>
      <c r="F59" s="769"/>
      <c r="G59" s="770"/>
      <c r="H59" s="771"/>
      <c r="I59" s="769">
        <v>113123.431</v>
      </c>
      <c r="J59" s="770">
        <v>113123.431</v>
      </c>
      <c r="K59" s="771">
        <v>0</v>
      </c>
      <c r="L59" s="769">
        <v>18934.47</v>
      </c>
      <c r="M59" s="770">
        <v>16092.559</v>
      </c>
      <c r="N59" s="771">
        <v>2841.911</v>
      </c>
      <c r="O59" s="769"/>
      <c r="P59" s="770"/>
      <c r="Q59" s="771"/>
      <c r="R59" s="769"/>
      <c r="S59" s="770"/>
      <c r="T59" s="771"/>
      <c r="U59" s="769">
        <v>36301.711</v>
      </c>
      <c r="V59" s="770">
        <v>36301.711</v>
      </c>
      <c r="W59" s="771">
        <v>0</v>
      </c>
      <c r="X59" s="769">
        <v>32858.838</v>
      </c>
      <c r="Y59" s="770">
        <v>31496.271</v>
      </c>
      <c r="Z59" s="771">
        <v>1362.567</v>
      </c>
      <c r="AA59" s="769">
        <v>164916.739</v>
      </c>
      <c r="AB59" s="770">
        <v>160712.261</v>
      </c>
      <c r="AC59" s="771">
        <v>4204.478</v>
      </c>
      <c r="AD59" s="769"/>
      <c r="AE59" s="770"/>
      <c r="AF59" s="771"/>
      <c r="AG59" s="772">
        <f t="shared" si="9"/>
        <v>132057.901</v>
      </c>
      <c r="AH59" s="773">
        <f t="shared" si="10"/>
        <v>129215.98999999999</v>
      </c>
      <c r="AI59" s="774">
        <f t="shared" si="11"/>
        <v>2841.911</v>
      </c>
      <c r="AJ59" s="589"/>
      <c r="AK59" s="589"/>
    </row>
    <row r="60" spans="1:37" s="585" customFormat="1" ht="12.75" hidden="1" outlineLevel="2">
      <c r="A60" s="587">
        <v>43770</v>
      </c>
      <c r="B60" s="594" t="s">
        <v>667</v>
      </c>
      <c r="C60" s="576"/>
      <c r="D60" s="577"/>
      <c r="E60" s="578"/>
      <c r="F60" s="576">
        <v>34.274</v>
      </c>
      <c r="G60" s="577">
        <v>0</v>
      </c>
      <c r="H60" s="578">
        <v>34.274</v>
      </c>
      <c r="I60" s="576">
        <v>537851.982</v>
      </c>
      <c r="J60" s="577">
        <v>516529.393</v>
      </c>
      <c r="K60" s="578">
        <v>21322.589</v>
      </c>
      <c r="L60" s="576"/>
      <c r="M60" s="577"/>
      <c r="N60" s="578"/>
      <c r="O60" s="576">
        <v>391.731</v>
      </c>
      <c r="P60" s="577">
        <v>391.731</v>
      </c>
      <c r="Q60" s="578">
        <v>0</v>
      </c>
      <c r="R60" s="576">
        <v>63000.583</v>
      </c>
      <c r="S60" s="577">
        <v>63000.583</v>
      </c>
      <c r="T60" s="578">
        <v>0</v>
      </c>
      <c r="U60" s="576">
        <v>72692.729</v>
      </c>
      <c r="V60" s="577">
        <v>71610.937</v>
      </c>
      <c r="W60" s="578">
        <v>1081.792</v>
      </c>
      <c r="X60" s="576"/>
      <c r="Y60" s="577"/>
      <c r="Z60" s="578"/>
      <c r="AA60" s="576">
        <v>537886.256</v>
      </c>
      <c r="AB60" s="577">
        <v>516529.393</v>
      </c>
      <c r="AC60" s="578">
        <v>21356.863</v>
      </c>
      <c r="AD60" s="576"/>
      <c r="AE60" s="577"/>
      <c r="AF60" s="578"/>
      <c r="AG60" s="766">
        <f t="shared" si="9"/>
        <v>537886.2559999999</v>
      </c>
      <c r="AH60" s="767">
        <f t="shared" si="10"/>
        <v>516529.393</v>
      </c>
      <c r="AI60" s="768">
        <f t="shared" si="11"/>
        <v>21356.863</v>
      </c>
      <c r="AJ60" s="589"/>
      <c r="AK60" s="589"/>
    </row>
    <row r="61" spans="1:37" s="585" customFormat="1" ht="12.75" hidden="1" outlineLevel="2">
      <c r="A61" s="587">
        <v>43770</v>
      </c>
      <c r="B61" s="594" t="s">
        <v>582</v>
      </c>
      <c r="C61" s="769"/>
      <c r="D61" s="770"/>
      <c r="E61" s="771"/>
      <c r="F61" s="769"/>
      <c r="G61" s="770"/>
      <c r="H61" s="771"/>
      <c r="I61" s="769"/>
      <c r="J61" s="770"/>
      <c r="K61" s="771"/>
      <c r="L61" s="769"/>
      <c r="M61" s="770"/>
      <c r="N61" s="771"/>
      <c r="O61" s="769">
        <v>5223.491</v>
      </c>
      <c r="P61" s="770">
        <v>4907.033</v>
      </c>
      <c r="Q61" s="771">
        <v>316.458</v>
      </c>
      <c r="R61" s="769"/>
      <c r="S61" s="770"/>
      <c r="T61" s="771"/>
      <c r="U61" s="769"/>
      <c r="V61" s="770"/>
      <c r="W61" s="771"/>
      <c r="X61" s="769"/>
      <c r="Y61" s="770"/>
      <c r="Z61" s="771"/>
      <c r="AA61" s="769"/>
      <c r="AB61" s="770"/>
      <c r="AC61" s="771"/>
      <c r="AD61" s="769"/>
      <c r="AE61" s="770"/>
      <c r="AF61" s="771"/>
      <c r="AG61" s="772">
        <f t="shared" si="9"/>
        <v>0</v>
      </c>
      <c r="AH61" s="773">
        <f t="shared" si="10"/>
        <v>0</v>
      </c>
      <c r="AI61" s="774">
        <f t="shared" si="11"/>
        <v>0</v>
      </c>
      <c r="AJ61" s="589"/>
      <c r="AK61" s="589"/>
    </row>
    <row r="62" spans="1:37" s="585" customFormat="1" ht="12.75" hidden="1" outlineLevel="2">
      <c r="A62" s="587">
        <v>43770</v>
      </c>
      <c r="B62" s="594" t="s">
        <v>584</v>
      </c>
      <c r="C62" s="576"/>
      <c r="D62" s="577"/>
      <c r="E62" s="578"/>
      <c r="F62" s="576">
        <v>288739.674</v>
      </c>
      <c r="G62" s="577">
        <v>288531.602</v>
      </c>
      <c r="H62" s="578">
        <v>208.072</v>
      </c>
      <c r="I62" s="576">
        <v>27543607.769</v>
      </c>
      <c r="J62" s="577">
        <v>27301831.57</v>
      </c>
      <c r="K62" s="578">
        <v>241776.199</v>
      </c>
      <c r="L62" s="576">
        <v>36209.355</v>
      </c>
      <c r="M62" s="577">
        <v>30247.635</v>
      </c>
      <c r="N62" s="578">
        <v>5961.72</v>
      </c>
      <c r="O62" s="576">
        <v>563890.624</v>
      </c>
      <c r="P62" s="577">
        <v>563890.624</v>
      </c>
      <c r="Q62" s="578">
        <v>0</v>
      </c>
      <c r="R62" s="576">
        <v>229932.8</v>
      </c>
      <c r="S62" s="577">
        <v>223568.383</v>
      </c>
      <c r="T62" s="578">
        <v>6364.417</v>
      </c>
      <c r="U62" s="576">
        <v>305468.985</v>
      </c>
      <c r="V62" s="577">
        <v>299692.643</v>
      </c>
      <c r="W62" s="578">
        <v>5776.342</v>
      </c>
      <c r="X62" s="576">
        <v>25835.431</v>
      </c>
      <c r="Y62" s="577">
        <v>25617.95</v>
      </c>
      <c r="Z62" s="578">
        <v>217.481</v>
      </c>
      <c r="AA62" s="576">
        <v>27894392.229</v>
      </c>
      <c r="AB62" s="577">
        <v>27646228.757</v>
      </c>
      <c r="AC62" s="578">
        <v>248163.472</v>
      </c>
      <c r="AD62" s="576"/>
      <c r="AE62" s="577"/>
      <c r="AF62" s="578"/>
      <c r="AG62" s="766">
        <f t="shared" si="9"/>
        <v>27868556.798</v>
      </c>
      <c r="AH62" s="767">
        <f t="shared" si="10"/>
        <v>27620610.807000004</v>
      </c>
      <c r="AI62" s="768">
        <f t="shared" si="11"/>
        <v>247945.99099999998</v>
      </c>
      <c r="AJ62" s="589"/>
      <c r="AK62" s="589"/>
    </row>
    <row r="63" spans="1:37" s="585" customFormat="1" ht="12.75" hidden="1" outlineLevel="2">
      <c r="A63" s="587">
        <v>43770</v>
      </c>
      <c r="B63" s="594" t="s">
        <v>585</v>
      </c>
      <c r="C63" s="769"/>
      <c r="D63" s="770"/>
      <c r="E63" s="771"/>
      <c r="F63" s="769">
        <v>103329.968</v>
      </c>
      <c r="G63" s="770">
        <v>95259.936</v>
      </c>
      <c r="H63" s="771">
        <v>8070.032</v>
      </c>
      <c r="I63" s="769">
        <v>244460.694</v>
      </c>
      <c r="J63" s="770">
        <v>237045.659</v>
      </c>
      <c r="K63" s="771">
        <v>7415.035</v>
      </c>
      <c r="L63" s="769">
        <v>9510.808</v>
      </c>
      <c r="M63" s="770">
        <v>9510.808</v>
      </c>
      <c r="N63" s="771">
        <v>0</v>
      </c>
      <c r="O63" s="769">
        <v>7011.707</v>
      </c>
      <c r="P63" s="770">
        <v>7011.707</v>
      </c>
      <c r="Q63" s="771">
        <v>0</v>
      </c>
      <c r="R63" s="769">
        <v>1365.964</v>
      </c>
      <c r="S63" s="770">
        <v>1365.964</v>
      </c>
      <c r="T63" s="771">
        <v>0</v>
      </c>
      <c r="U63" s="769">
        <v>21870.052</v>
      </c>
      <c r="V63" s="770">
        <v>21870.052</v>
      </c>
      <c r="W63" s="771">
        <v>0</v>
      </c>
      <c r="X63" s="769"/>
      <c r="Y63" s="770"/>
      <c r="Z63" s="771"/>
      <c r="AA63" s="769">
        <v>357301.47</v>
      </c>
      <c r="AB63" s="770">
        <v>341816.403</v>
      </c>
      <c r="AC63" s="771">
        <v>15485.067</v>
      </c>
      <c r="AD63" s="769"/>
      <c r="AE63" s="770"/>
      <c r="AF63" s="771"/>
      <c r="AG63" s="772">
        <f t="shared" si="9"/>
        <v>357301.47000000003</v>
      </c>
      <c r="AH63" s="773">
        <f t="shared" si="10"/>
        <v>341816.40300000005</v>
      </c>
      <c r="AI63" s="774">
        <f t="shared" si="11"/>
        <v>15485.067</v>
      </c>
      <c r="AJ63" s="589"/>
      <c r="AK63" s="589"/>
    </row>
    <row r="64" spans="1:37" s="585" customFormat="1" ht="12.75" hidden="1" outlineLevel="2">
      <c r="A64" s="587">
        <v>43770</v>
      </c>
      <c r="B64" s="594" t="s">
        <v>669</v>
      </c>
      <c r="C64" s="576"/>
      <c r="D64" s="577"/>
      <c r="E64" s="578"/>
      <c r="F64" s="576"/>
      <c r="G64" s="577"/>
      <c r="H64" s="578"/>
      <c r="I64" s="576">
        <v>19909.89</v>
      </c>
      <c r="J64" s="577">
        <v>19909.89</v>
      </c>
      <c r="K64" s="578">
        <v>0</v>
      </c>
      <c r="L64" s="576"/>
      <c r="M64" s="577"/>
      <c r="N64" s="578"/>
      <c r="O64" s="576"/>
      <c r="P64" s="577"/>
      <c r="Q64" s="578"/>
      <c r="R64" s="576"/>
      <c r="S64" s="577"/>
      <c r="T64" s="578"/>
      <c r="U64" s="576"/>
      <c r="V64" s="577"/>
      <c r="W64" s="578"/>
      <c r="X64" s="576"/>
      <c r="Y64" s="577"/>
      <c r="Z64" s="578"/>
      <c r="AA64" s="576">
        <v>19909.89</v>
      </c>
      <c r="AB64" s="577">
        <v>19909.89</v>
      </c>
      <c r="AC64" s="578">
        <v>0</v>
      </c>
      <c r="AD64" s="576"/>
      <c r="AE64" s="577"/>
      <c r="AF64" s="578"/>
      <c r="AG64" s="766">
        <f t="shared" si="9"/>
        <v>19909.89</v>
      </c>
      <c r="AH64" s="767">
        <f t="shared" si="10"/>
        <v>19909.89</v>
      </c>
      <c r="AI64" s="768">
        <f t="shared" si="11"/>
        <v>0</v>
      </c>
      <c r="AJ64" s="589"/>
      <c r="AK64" s="589"/>
    </row>
    <row r="65" spans="1:37" s="585" customFormat="1" ht="12.75" hidden="1" outlineLevel="2">
      <c r="A65" s="587">
        <v>43770</v>
      </c>
      <c r="B65" s="594" t="s">
        <v>587</v>
      </c>
      <c r="C65" s="769"/>
      <c r="D65" s="770"/>
      <c r="E65" s="771"/>
      <c r="F65" s="769">
        <v>44673.559</v>
      </c>
      <c r="G65" s="770">
        <v>44673.559</v>
      </c>
      <c r="H65" s="771">
        <v>0</v>
      </c>
      <c r="I65" s="769">
        <v>7210278.169</v>
      </c>
      <c r="J65" s="770">
        <v>7155102.292</v>
      </c>
      <c r="K65" s="771">
        <v>55175.877</v>
      </c>
      <c r="L65" s="769">
        <v>18556425.354</v>
      </c>
      <c r="M65" s="770">
        <v>18235347.992</v>
      </c>
      <c r="N65" s="771">
        <v>321077.362</v>
      </c>
      <c r="O65" s="769">
        <v>40970.229</v>
      </c>
      <c r="P65" s="770">
        <v>40970.229</v>
      </c>
      <c r="Q65" s="771">
        <v>0</v>
      </c>
      <c r="R65" s="769">
        <v>568875.624</v>
      </c>
      <c r="S65" s="770">
        <v>566381.02</v>
      </c>
      <c r="T65" s="771">
        <v>2494.604</v>
      </c>
      <c r="U65" s="769">
        <v>2724836.071</v>
      </c>
      <c r="V65" s="770">
        <v>2579999.36</v>
      </c>
      <c r="W65" s="771">
        <v>144836.711</v>
      </c>
      <c r="X65" s="769">
        <v>1083000.491</v>
      </c>
      <c r="Y65" s="770">
        <v>1058051.903</v>
      </c>
      <c r="Z65" s="771">
        <v>24948.588</v>
      </c>
      <c r="AA65" s="769">
        <v>26894377.573</v>
      </c>
      <c r="AB65" s="770">
        <v>26493175.746</v>
      </c>
      <c r="AC65" s="771">
        <v>401201.827</v>
      </c>
      <c r="AD65" s="769"/>
      <c r="AE65" s="770"/>
      <c r="AF65" s="771"/>
      <c r="AG65" s="772">
        <f t="shared" si="9"/>
        <v>25811377.082</v>
      </c>
      <c r="AH65" s="773">
        <f t="shared" si="10"/>
        <v>25435123.843</v>
      </c>
      <c r="AI65" s="774">
        <f t="shared" si="11"/>
        <v>376253.239</v>
      </c>
      <c r="AJ65" s="589"/>
      <c r="AK65" s="589"/>
    </row>
    <row r="66" spans="1:37" s="585" customFormat="1" ht="12.75" hidden="1" outlineLevel="2">
      <c r="A66" s="587">
        <v>43770</v>
      </c>
      <c r="B66" s="594" t="s">
        <v>588</v>
      </c>
      <c r="C66" s="576"/>
      <c r="D66" s="577"/>
      <c r="E66" s="578"/>
      <c r="F66" s="576">
        <v>10.343</v>
      </c>
      <c r="G66" s="577">
        <v>10.343</v>
      </c>
      <c r="H66" s="578">
        <v>0</v>
      </c>
      <c r="I66" s="576">
        <v>4854.606</v>
      </c>
      <c r="J66" s="577">
        <v>4854.606</v>
      </c>
      <c r="K66" s="578">
        <v>0</v>
      </c>
      <c r="L66" s="576"/>
      <c r="M66" s="577"/>
      <c r="N66" s="578"/>
      <c r="O66" s="576">
        <v>66156.006</v>
      </c>
      <c r="P66" s="577">
        <v>65155.312</v>
      </c>
      <c r="Q66" s="578">
        <v>1000.694</v>
      </c>
      <c r="R66" s="576">
        <v>4285.184</v>
      </c>
      <c r="S66" s="577">
        <v>4285.184</v>
      </c>
      <c r="T66" s="578">
        <v>0</v>
      </c>
      <c r="U66" s="576">
        <v>279454.062</v>
      </c>
      <c r="V66" s="577">
        <v>279454.062</v>
      </c>
      <c r="W66" s="578">
        <v>0</v>
      </c>
      <c r="X66" s="576"/>
      <c r="Y66" s="577"/>
      <c r="Z66" s="578"/>
      <c r="AA66" s="576">
        <v>4864.949</v>
      </c>
      <c r="AB66" s="577">
        <v>4864.949</v>
      </c>
      <c r="AC66" s="578">
        <v>0</v>
      </c>
      <c r="AD66" s="576"/>
      <c r="AE66" s="577"/>
      <c r="AF66" s="578"/>
      <c r="AG66" s="766">
        <f t="shared" si="9"/>
        <v>4864.949</v>
      </c>
      <c r="AH66" s="767">
        <f t="shared" si="10"/>
        <v>4864.949</v>
      </c>
      <c r="AI66" s="768">
        <f t="shared" si="11"/>
        <v>0</v>
      </c>
      <c r="AJ66" s="589"/>
      <c r="AK66" s="589"/>
    </row>
    <row r="67" spans="1:37" s="585" customFormat="1" ht="12.75" hidden="1" outlineLevel="2">
      <c r="A67" s="587">
        <v>43770</v>
      </c>
      <c r="B67" s="594" t="s">
        <v>589</v>
      </c>
      <c r="C67" s="769"/>
      <c r="D67" s="770"/>
      <c r="E67" s="771"/>
      <c r="F67" s="769">
        <v>671.239</v>
      </c>
      <c r="G67" s="770">
        <v>671.239</v>
      </c>
      <c r="H67" s="771">
        <v>0</v>
      </c>
      <c r="I67" s="769">
        <v>11074418.76</v>
      </c>
      <c r="J67" s="770">
        <v>10979437.839</v>
      </c>
      <c r="K67" s="771">
        <v>94980.921</v>
      </c>
      <c r="L67" s="769">
        <v>21876.742</v>
      </c>
      <c r="M67" s="770">
        <v>21876.742</v>
      </c>
      <c r="N67" s="771">
        <v>0</v>
      </c>
      <c r="O67" s="769"/>
      <c r="P67" s="770"/>
      <c r="Q67" s="771"/>
      <c r="R67" s="769">
        <v>974855.712</v>
      </c>
      <c r="S67" s="770">
        <v>955693.014</v>
      </c>
      <c r="T67" s="771">
        <v>19162.698</v>
      </c>
      <c r="U67" s="769">
        <v>438331.939</v>
      </c>
      <c r="V67" s="770">
        <v>435808.78</v>
      </c>
      <c r="W67" s="771">
        <v>2523.159</v>
      </c>
      <c r="X67" s="769">
        <v>667886.655</v>
      </c>
      <c r="Y67" s="770">
        <v>657392.648</v>
      </c>
      <c r="Z67" s="771">
        <v>10494.007</v>
      </c>
      <c r="AA67" s="769">
        <v>11764853.396</v>
      </c>
      <c r="AB67" s="770">
        <v>11659378.468</v>
      </c>
      <c r="AC67" s="771">
        <v>105474.928</v>
      </c>
      <c r="AD67" s="769"/>
      <c r="AE67" s="770"/>
      <c r="AF67" s="771"/>
      <c r="AG67" s="772">
        <f t="shared" si="9"/>
        <v>11096966.741</v>
      </c>
      <c r="AH67" s="773">
        <f t="shared" si="10"/>
        <v>11001985.82</v>
      </c>
      <c r="AI67" s="774">
        <f t="shared" si="11"/>
        <v>94980.921</v>
      </c>
      <c r="AJ67" s="589"/>
      <c r="AK67" s="589"/>
    </row>
    <row r="68" spans="1:37" s="585" customFormat="1" ht="12.75" hidden="1" outlineLevel="2">
      <c r="A68" s="587">
        <v>43770</v>
      </c>
      <c r="B68" s="594" t="s">
        <v>590</v>
      </c>
      <c r="C68" s="576"/>
      <c r="D68" s="577"/>
      <c r="E68" s="578"/>
      <c r="F68" s="576">
        <v>32248.152</v>
      </c>
      <c r="G68" s="577">
        <v>30239.175</v>
      </c>
      <c r="H68" s="578">
        <v>2008.977</v>
      </c>
      <c r="I68" s="576">
        <v>372305.139</v>
      </c>
      <c r="J68" s="577">
        <v>337543.494</v>
      </c>
      <c r="K68" s="578">
        <v>34761.645</v>
      </c>
      <c r="L68" s="576">
        <v>145411.113</v>
      </c>
      <c r="M68" s="577">
        <v>121874.218</v>
      </c>
      <c r="N68" s="578">
        <v>23536.895</v>
      </c>
      <c r="O68" s="576">
        <v>29997.281</v>
      </c>
      <c r="P68" s="577">
        <v>29719.093</v>
      </c>
      <c r="Q68" s="578">
        <v>278.188</v>
      </c>
      <c r="R68" s="576">
        <v>612708.558</v>
      </c>
      <c r="S68" s="577">
        <v>540363.845</v>
      </c>
      <c r="T68" s="578">
        <v>72344.713</v>
      </c>
      <c r="U68" s="576">
        <v>107408.501</v>
      </c>
      <c r="V68" s="577">
        <v>90502.445</v>
      </c>
      <c r="W68" s="578">
        <v>16906.056</v>
      </c>
      <c r="X68" s="576"/>
      <c r="Y68" s="577"/>
      <c r="Z68" s="578"/>
      <c r="AA68" s="576">
        <v>549964.404</v>
      </c>
      <c r="AB68" s="577">
        <v>489656.887</v>
      </c>
      <c r="AC68" s="578">
        <v>60307.517</v>
      </c>
      <c r="AD68" s="576"/>
      <c r="AE68" s="577"/>
      <c r="AF68" s="578"/>
      <c r="AG68" s="766">
        <f t="shared" si="9"/>
        <v>549964.4040000001</v>
      </c>
      <c r="AH68" s="767">
        <f t="shared" si="10"/>
        <v>489656.887</v>
      </c>
      <c r="AI68" s="768">
        <f t="shared" si="11"/>
        <v>60307.51699999999</v>
      </c>
      <c r="AJ68" s="589"/>
      <c r="AK68" s="589"/>
    </row>
    <row r="69" spans="1:37" s="585" customFormat="1" ht="12.75" hidden="1" outlineLevel="2">
      <c r="A69" s="587">
        <v>43770</v>
      </c>
      <c r="B69" s="594" t="s">
        <v>591</v>
      </c>
      <c r="C69" s="769"/>
      <c r="D69" s="770"/>
      <c r="E69" s="771"/>
      <c r="F69" s="769"/>
      <c r="G69" s="770"/>
      <c r="H69" s="771"/>
      <c r="I69" s="769">
        <v>56956.668</v>
      </c>
      <c r="J69" s="770">
        <v>56127.434</v>
      </c>
      <c r="K69" s="771">
        <v>829.234</v>
      </c>
      <c r="L69" s="769">
        <v>4107.619</v>
      </c>
      <c r="M69" s="770">
        <v>1794.749</v>
      </c>
      <c r="N69" s="771">
        <v>2312.87</v>
      </c>
      <c r="O69" s="769"/>
      <c r="P69" s="770"/>
      <c r="Q69" s="771"/>
      <c r="R69" s="769"/>
      <c r="S69" s="770"/>
      <c r="T69" s="771"/>
      <c r="U69" s="769"/>
      <c r="V69" s="770"/>
      <c r="W69" s="771"/>
      <c r="X69" s="769"/>
      <c r="Y69" s="770"/>
      <c r="Z69" s="771"/>
      <c r="AA69" s="769">
        <v>61064.287</v>
      </c>
      <c r="AB69" s="770">
        <v>57922.183</v>
      </c>
      <c r="AC69" s="771">
        <v>3142.104</v>
      </c>
      <c r="AD69" s="769"/>
      <c r="AE69" s="770"/>
      <c r="AF69" s="771"/>
      <c r="AG69" s="772">
        <f t="shared" si="9"/>
        <v>61064.287</v>
      </c>
      <c r="AH69" s="773">
        <f t="shared" si="10"/>
        <v>57922.183000000005</v>
      </c>
      <c r="AI69" s="774">
        <f t="shared" si="11"/>
        <v>3142.104</v>
      </c>
      <c r="AJ69" s="589"/>
      <c r="AK69" s="589"/>
    </row>
    <row r="70" spans="1:37" s="585" customFormat="1" ht="12.75" hidden="1" outlineLevel="2">
      <c r="A70" s="587">
        <v>43770</v>
      </c>
      <c r="B70" s="594" t="s">
        <v>592</v>
      </c>
      <c r="C70" s="576"/>
      <c r="D70" s="577"/>
      <c r="E70" s="578"/>
      <c r="F70" s="576"/>
      <c r="G70" s="577"/>
      <c r="H70" s="578"/>
      <c r="I70" s="576"/>
      <c r="J70" s="577"/>
      <c r="K70" s="578"/>
      <c r="L70" s="576">
        <v>2894.123</v>
      </c>
      <c r="M70" s="577">
        <v>2894.123</v>
      </c>
      <c r="N70" s="578">
        <v>0</v>
      </c>
      <c r="O70" s="576"/>
      <c r="P70" s="577"/>
      <c r="Q70" s="578"/>
      <c r="R70" s="576"/>
      <c r="S70" s="577"/>
      <c r="T70" s="578"/>
      <c r="U70" s="576"/>
      <c r="V70" s="577"/>
      <c r="W70" s="578"/>
      <c r="X70" s="576">
        <v>12216.658</v>
      </c>
      <c r="Y70" s="577">
        <v>12216.658</v>
      </c>
      <c r="Z70" s="578">
        <v>0</v>
      </c>
      <c r="AA70" s="576">
        <v>15110.781</v>
      </c>
      <c r="AB70" s="577">
        <v>15110.781</v>
      </c>
      <c r="AC70" s="578">
        <v>0</v>
      </c>
      <c r="AD70" s="576"/>
      <c r="AE70" s="577"/>
      <c r="AF70" s="578"/>
      <c r="AG70" s="766">
        <f t="shared" si="9"/>
        <v>2894.123</v>
      </c>
      <c r="AH70" s="767">
        <f t="shared" si="10"/>
        <v>2894.123</v>
      </c>
      <c r="AI70" s="768">
        <f t="shared" si="11"/>
        <v>0</v>
      </c>
      <c r="AJ70" s="589"/>
      <c r="AK70" s="589"/>
    </row>
    <row r="71" spans="1:37" s="585" customFormat="1" ht="12.75" hidden="1" outlineLevel="2">
      <c r="A71" s="587">
        <v>43770</v>
      </c>
      <c r="B71" s="594" t="s">
        <v>593</v>
      </c>
      <c r="C71" s="769"/>
      <c r="D71" s="770"/>
      <c r="E71" s="771"/>
      <c r="F71" s="769"/>
      <c r="G71" s="770"/>
      <c r="H71" s="771"/>
      <c r="I71" s="769"/>
      <c r="J71" s="770"/>
      <c r="K71" s="771"/>
      <c r="L71" s="769"/>
      <c r="M71" s="770"/>
      <c r="N71" s="771"/>
      <c r="O71" s="769">
        <v>5185.473</v>
      </c>
      <c r="P71" s="770">
        <v>5083.483</v>
      </c>
      <c r="Q71" s="771">
        <v>101.99</v>
      </c>
      <c r="R71" s="769"/>
      <c r="S71" s="770"/>
      <c r="T71" s="771"/>
      <c r="U71" s="769"/>
      <c r="V71" s="770"/>
      <c r="W71" s="771"/>
      <c r="X71" s="769"/>
      <c r="Y71" s="770"/>
      <c r="Z71" s="771"/>
      <c r="AA71" s="769"/>
      <c r="AB71" s="770"/>
      <c r="AC71" s="771"/>
      <c r="AD71" s="769"/>
      <c r="AE71" s="770"/>
      <c r="AF71" s="771"/>
      <c r="AG71" s="772">
        <f t="shared" si="9"/>
        <v>0</v>
      </c>
      <c r="AH71" s="773">
        <f t="shared" si="10"/>
        <v>0</v>
      </c>
      <c r="AI71" s="774">
        <f t="shared" si="11"/>
        <v>0</v>
      </c>
      <c r="AJ71" s="589"/>
      <c r="AK71" s="589"/>
    </row>
    <row r="72" spans="1:37" s="585" customFormat="1" ht="12.75" hidden="1" outlineLevel="2">
      <c r="A72" s="587">
        <v>43770</v>
      </c>
      <c r="B72" s="594" t="s">
        <v>594</v>
      </c>
      <c r="C72" s="576"/>
      <c r="D72" s="577"/>
      <c r="E72" s="578"/>
      <c r="F72" s="576"/>
      <c r="G72" s="577"/>
      <c r="H72" s="578"/>
      <c r="I72" s="576">
        <v>169006.614</v>
      </c>
      <c r="J72" s="577">
        <v>169006.614</v>
      </c>
      <c r="K72" s="578">
        <v>0</v>
      </c>
      <c r="L72" s="576">
        <v>49437.666</v>
      </c>
      <c r="M72" s="577">
        <v>47883.03</v>
      </c>
      <c r="N72" s="578">
        <v>1554.636</v>
      </c>
      <c r="O72" s="576">
        <v>69350.063</v>
      </c>
      <c r="P72" s="577">
        <v>10918.674</v>
      </c>
      <c r="Q72" s="578">
        <v>58431.389</v>
      </c>
      <c r="R72" s="576"/>
      <c r="S72" s="577"/>
      <c r="T72" s="578"/>
      <c r="U72" s="576">
        <v>12919.53</v>
      </c>
      <c r="V72" s="577">
        <v>12919.53</v>
      </c>
      <c r="W72" s="578">
        <v>0</v>
      </c>
      <c r="X72" s="576"/>
      <c r="Y72" s="577"/>
      <c r="Z72" s="578"/>
      <c r="AA72" s="576">
        <v>218444.28</v>
      </c>
      <c r="AB72" s="577">
        <v>216889.644</v>
      </c>
      <c r="AC72" s="578">
        <v>1554.636</v>
      </c>
      <c r="AD72" s="576"/>
      <c r="AE72" s="577"/>
      <c r="AF72" s="578"/>
      <c r="AG72" s="766">
        <f t="shared" si="9"/>
        <v>218444.28</v>
      </c>
      <c r="AH72" s="767">
        <f t="shared" si="10"/>
        <v>216889.644</v>
      </c>
      <c r="AI72" s="768">
        <f t="shared" si="11"/>
        <v>1554.636</v>
      </c>
      <c r="AJ72" s="589"/>
      <c r="AK72" s="589"/>
    </row>
    <row r="73" spans="1:37" s="585" customFormat="1" ht="12.75" hidden="1" outlineLevel="2">
      <c r="A73" s="587">
        <v>43770</v>
      </c>
      <c r="B73" s="594" t="s">
        <v>595</v>
      </c>
      <c r="C73" s="769"/>
      <c r="D73" s="770"/>
      <c r="E73" s="771"/>
      <c r="F73" s="769">
        <v>102328.623</v>
      </c>
      <c r="G73" s="770">
        <v>88102.206</v>
      </c>
      <c r="H73" s="771">
        <v>14226.417</v>
      </c>
      <c r="I73" s="769">
        <v>7787913.249</v>
      </c>
      <c r="J73" s="770">
        <v>7559903.632</v>
      </c>
      <c r="K73" s="771">
        <v>228009.617</v>
      </c>
      <c r="L73" s="769">
        <v>7400433.454</v>
      </c>
      <c r="M73" s="770">
        <v>7041895.918</v>
      </c>
      <c r="N73" s="771">
        <v>358537.536</v>
      </c>
      <c r="O73" s="769">
        <v>17494.001</v>
      </c>
      <c r="P73" s="770">
        <v>16610.546</v>
      </c>
      <c r="Q73" s="771">
        <v>883.455</v>
      </c>
      <c r="R73" s="769">
        <v>1604377.546</v>
      </c>
      <c r="S73" s="770">
        <v>1524533.657</v>
      </c>
      <c r="T73" s="771">
        <v>79843.889</v>
      </c>
      <c r="U73" s="769">
        <v>307774.767</v>
      </c>
      <c r="V73" s="770">
        <v>303388.706</v>
      </c>
      <c r="W73" s="771">
        <v>4386.061</v>
      </c>
      <c r="X73" s="769">
        <v>305380.974</v>
      </c>
      <c r="Y73" s="770">
        <v>284091.552</v>
      </c>
      <c r="Z73" s="771">
        <v>21289.422</v>
      </c>
      <c r="AA73" s="769">
        <v>15596056.3</v>
      </c>
      <c r="AB73" s="770">
        <v>14973993.308</v>
      </c>
      <c r="AC73" s="771">
        <v>622062.992</v>
      </c>
      <c r="AD73" s="769"/>
      <c r="AE73" s="770"/>
      <c r="AF73" s="771"/>
      <c r="AG73" s="772">
        <f t="shared" si="9"/>
        <v>15290675.326</v>
      </c>
      <c r="AH73" s="773">
        <f t="shared" si="10"/>
        <v>14689901.756000001</v>
      </c>
      <c r="AI73" s="774">
        <f t="shared" si="11"/>
        <v>600773.5700000001</v>
      </c>
      <c r="AJ73" s="589"/>
      <c r="AK73" s="589"/>
    </row>
    <row r="74" spans="1:37" s="585" customFormat="1" ht="12.75" hidden="1" outlineLevel="2">
      <c r="A74" s="587">
        <v>43770</v>
      </c>
      <c r="B74" s="594" t="s">
        <v>596</v>
      </c>
      <c r="C74" s="576"/>
      <c r="D74" s="577"/>
      <c r="E74" s="578"/>
      <c r="F74" s="576">
        <v>247600.412</v>
      </c>
      <c r="G74" s="577">
        <v>222375.478</v>
      </c>
      <c r="H74" s="578">
        <v>25224.934</v>
      </c>
      <c r="I74" s="576">
        <v>19132979.294</v>
      </c>
      <c r="J74" s="577">
        <v>18830978.323</v>
      </c>
      <c r="K74" s="578">
        <v>302000.971</v>
      </c>
      <c r="L74" s="576">
        <v>1832798.4</v>
      </c>
      <c r="M74" s="577">
        <v>1827790.954</v>
      </c>
      <c r="N74" s="578">
        <v>5007.446</v>
      </c>
      <c r="O74" s="576"/>
      <c r="P74" s="577"/>
      <c r="Q74" s="578"/>
      <c r="R74" s="576">
        <v>204526.18</v>
      </c>
      <c r="S74" s="577">
        <v>201726.253</v>
      </c>
      <c r="T74" s="578">
        <v>2799.927</v>
      </c>
      <c r="U74" s="576">
        <v>143473.889</v>
      </c>
      <c r="V74" s="577">
        <v>142511.422</v>
      </c>
      <c r="W74" s="578">
        <v>962.467</v>
      </c>
      <c r="X74" s="576">
        <v>547993.002</v>
      </c>
      <c r="Y74" s="577">
        <v>546973.027</v>
      </c>
      <c r="Z74" s="578">
        <v>1019.975</v>
      </c>
      <c r="AA74" s="576">
        <v>21761371.108</v>
      </c>
      <c r="AB74" s="577">
        <v>21428117.782</v>
      </c>
      <c r="AC74" s="578">
        <v>333253.326</v>
      </c>
      <c r="AD74" s="576"/>
      <c r="AE74" s="577"/>
      <c r="AF74" s="578"/>
      <c r="AG74" s="766">
        <f t="shared" si="9"/>
        <v>21213378.106</v>
      </c>
      <c r="AH74" s="767">
        <f t="shared" si="10"/>
        <v>20881144.755</v>
      </c>
      <c r="AI74" s="768">
        <f t="shared" si="11"/>
        <v>332233.351</v>
      </c>
      <c r="AJ74" s="589"/>
      <c r="AK74" s="589"/>
    </row>
    <row r="75" spans="1:37" s="585" customFormat="1" ht="12.75" hidden="1" outlineLevel="2">
      <c r="A75" s="587">
        <v>43770</v>
      </c>
      <c r="B75" s="594" t="s">
        <v>597</v>
      </c>
      <c r="C75" s="769"/>
      <c r="D75" s="770"/>
      <c r="E75" s="771"/>
      <c r="F75" s="769"/>
      <c r="G75" s="770"/>
      <c r="H75" s="771"/>
      <c r="I75" s="769">
        <v>948788.792</v>
      </c>
      <c r="J75" s="770">
        <v>941898.736</v>
      </c>
      <c r="K75" s="771">
        <v>6890.056</v>
      </c>
      <c r="L75" s="769">
        <v>447416.99</v>
      </c>
      <c r="M75" s="770">
        <v>444951.925</v>
      </c>
      <c r="N75" s="771">
        <v>2465.065</v>
      </c>
      <c r="O75" s="769">
        <v>132032.948</v>
      </c>
      <c r="P75" s="770">
        <v>132032.948</v>
      </c>
      <c r="Q75" s="771">
        <v>0</v>
      </c>
      <c r="R75" s="769">
        <v>76345.464</v>
      </c>
      <c r="S75" s="770">
        <v>76345.464</v>
      </c>
      <c r="T75" s="771">
        <v>0</v>
      </c>
      <c r="U75" s="769">
        <v>94033.182</v>
      </c>
      <c r="V75" s="770">
        <v>94033.182</v>
      </c>
      <c r="W75" s="771">
        <v>0</v>
      </c>
      <c r="X75" s="769"/>
      <c r="Y75" s="770"/>
      <c r="Z75" s="771"/>
      <c r="AA75" s="769">
        <v>1396205.782</v>
      </c>
      <c r="AB75" s="770">
        <v>1386850.661</v>
      </c>
      <c r="AC75" s="771">
        <v>9355.121</v>
      </c>
      <c r="AD75" s="769"/>
      <c r="AE75" s="770"/>
      <c r="AF75" s="771"/>
      <c r="AG75" s="772">
        <f t="shared" si="9"/>
        <v>1396205.7820000001</v>
      </c>
      <c r="AH75" s="773">
        <f t="shared" si="10"/>
        <v>1386850.661</v>
      </c>
      <c r="AI75" s="774">
        <f t="shared" si="11"/>
        <v>9355.121</v>
      </c>
      <c r="AJ75" s="589"/>
      <c r="AK75" s="589"/>
    </row>
    <row r="76" spans="1:37" s="585" customFormat="1" ht="12.75" collapsed="1">
      <c r="A76" s="582">
        <v>43770</v>
      </c>
      <c r="B76" s="588" t="s">
        <v>598</v>
      </c>
      <c r="C76" s="583">
        <f>SUM(C53:C75)</f>
        <v>0</v>
      </c>
      <c r="D76" s="583">
        <f>SUM(D53:D75)</f>
        <v>0</v>
      </c>
      <c r="E76" s="583">
        <f>SUM(E53:E75)</f>
        <v>0</v>
      </c>
      <c r="F76" s="584">
        <f>SUM(F54:F75)</f>
        <v>861326.7609999999</v>
      </c>
      <c r="G76" s="584">
        <f aca="true" t="shared" si="12" ref="G76:AI76">SUM(G54:G75)</f>
        <v>801008.7629999999</v>
      </c>
      <c r="H76" s="584">
        <f t="shared" si="12"/>
        <v>60317.998</v>
      </c>
      <c r="I76" s="584">
        <f t="shared" si="12"/>
        <v>83090508.57599999</v>
      </c>
      <c r="J76" s="584">
        <f t="shared" si="12"/>
        <v>81991132.398</v>
      </c>
      <c r="K76" s="584">
        <f t="shared" si="12"/>
        <v>1099376.178</v>
      </c>
      <c r="L76" s="584">
        <f t="shared" si="12"/>
        <v>31620853.527999993</v>
      </c>
      <c r="M76" s="584">
        <f t="shared" si="12"/>
        <v>30802229.761</v>
      </c>
      <c r="N76" s="584">
        <f t="shared" si="12"/>
        <v>818623.767</v>
      </c>
      <c r="O76" s="584">
        <f t="shared" si="12"/>
        <v>3004254.128</v>
      </c>
      <c r="P76" s="584">
        <f t="shared" si="12"/>
        <v>2707001.4949999996</v>
      </c>
      <c r="Q76" s="584">
        <f t="shared" si="12"/>
        <v>297252.63300000003</v>
      </c>
      <c r="R76" s="584">
        <f t="shared" si="12"/>
        <v>4843473.670999999</v>
      </c>
      <c r="S76" s="584">
        <f t="shared" si="12"/>
        <v>4647644.624999999</v>
      </c>
      <c r="T76" s="584">
        <f t="shared" si="12"/>
        <v>195829.046</v>
      </c>
      <c r="U76" s="584">
        <f t="shared" si="12"/>
        <v>4831184.839000001</v>
      </c>
      <c r="V76" s="584">
        <f t="shared" si="12"/>
        <v>4599255.171</v>
      </c>
      <c r="W76" s="584">
        <f t="shared" si="12"/>
        <v>231929.66800000003</v>
      </c>
      <c r="X76" s="584">
        <f t="shared" si="12"/>
        <v>3363617.312</v>
      </c>
      <c r="Y76" s="584">
        <f t="shared" si="12"/>
        <v>3297244.91</v>
      </c>
      <c r="Z76" s="584">
        <f t="shared" si="12"/>
        <v>66372.402</v>
      </c>
      <c r="AA76" s="584">
        <f t="shared" si="12"/>
        <v>118936306.177</v>
      </c>
      <c r="AB76" s="584">
        <f t="shared" si="12"/>
        <v>116891615.83199999</v>
      </c>
      <c r="AC76" s="584">
        <f t="shared" si="12"/>
        <v>2044690.345</v>
      </c>
      <c r="AD76" s="584">
        <f t="shared" si="12"/>
        <v>0</v>
      </c>
      <c r="AE76" s="584">
        <f t="shared" si="12"/>
        <v>0</v>
      </c>
      <c r="AF76" s="584">
        <f t="shared" si="12"/>
        <v>0</v>
      </c>
      <c r="AG76" s="584">
        <f>SUM(AG54:AG75)</f>
        <v>115572688.86500001</v>
      </c>
      <c r="AH76" s="584">
        <f t="shared" si="12"/>
        <v>113594370.92199996</v>
      </c>
      <c r="AI76" s="584">
        <f t="shared" si="12"/>
        <v>1978317.9430000002</v>
      </c>
      <c r="AJ76" s="589"/>
      <c r="AK76" s="589"/>
    </row>
    <row r="77" spans="1:37" s="585" customFormat="1" ht="12.75" hidden="1" outlineLevel="1">
      <c r="A77" s="587">
        <v>43800</v>
      </c>
      <c r="B77" s="594" t="s">
        <v>574</v>
      </c>
      <c r="C77" s="576"/>
      <c r="D77" s="577"/>
      <c r="E77" s="578"/>
      <c r="F77" s="576">
        <v>40532.866</v>
      </c>
      <c r="G77" s="577">
        <v>30913.654</v>
      </c>
      <c r="H77" s="578">
        <v>9619.212</v>
      </c>
      <c r="I77" s="576">
        <v>82112.014</v>
      </c>
      <c r="J77" s="577">
        <v>77615.528</v>
      </c>
      <c r="K77" s="578">
        <v>4496.486</v>
      </c>
      <c r="L77" s="576">
        <v>666178.989</v>
      </c>
      <c r="M77" s="577">
        <v>639327.434</v>
      </c>
      <c r="N77" s="578">
        <v>26851.555</v>
      </c>
      <c r="O77" s="576"/>
      <c r="P77" s="577"/>
      <c r="Q77" s="578"/>
      <c r="R77" s="576">
        <v>40617.623</v>
      </c>
      <c r="S77" s="577">
        <v>40617.623</v>
      </c>
      <c r="T77" s="578">
        <v>0</v>
      </c>
      <c r="U77" s="576">
        <v>123246.683</v>
      </c>
      <c r="V77" s="577">
        <v>123246.683</v>
      </c>
      <c r="W77" s="578">
        <v>0</v>
      </c>
      <c r="X77" s="576"/>
      <c r="Y77" s="577"/>
      <c r="Z77" s="578"/>
      <c r="AA77" s="576">
        <v>788823.869</v>
      </c>
      <c r="AB77" s="577">
        <v>747856.616</v>
      </c>
      <c r="AC77" s="578">
        <v>40967.253</v>
      </c>
      <c r="AD77" s="576"/>
      <c r="AE77" s="577"/>
      <c r="AF77" s="578"/>
      <c r="AG77" s="766">
        <f>C77+F77+I77+L77</f>
        <v>788823.869</v>
      </c>
      <c r="AH77" s="767">
        <f>D77+G77+J77+M77</f>
        <v>747856.616</v>
      </c>
      <c r="AI77" s="768">
        <f>E77+H77+K77+N77</f>
        <v>40967.253</v>
      </c>
      <c r="AJ77" s="589"/>
      <c r="AK77" s="589"/>
    </row>
    <row r="78" spans="1:37" s="585" customFormat="1" ht="12.75" hidden="1" outlineLevel="1">
      <c r="A78" s="587">
        <v>43800</v>
      </c>
      <c r="B78" s="594" t="s">
        <v>576</v>
      </c>
      <c r="C78" s="769"/>
      <c r="D78" s="770"/>
      <c r="E78" s="771"/>
      <c r="F78" s="769"/>
      <c r="G78" s="770"/>
      <c r="H78" s="771"/>
      <c r="I78" s="769">
        <v>24508.537</v>
      </c>
      <c r="J78" s="770">
        <v>24508.537</v>
      </c>
      <c r="K78" s="771">
        <v>0</v>
      </c>
      <c r="L78" s="769">
        <v>43652.672</v>
      </c>
      <c r="M78" s="770">
        <v>43652.672</v>
      </c>
      <c r="N78" s="771">
        <v>0</v>
      </c>
      <c r="O78" s="769"/>
      <c r="P78" s="770"/>
      <c r="Q78" s="771"/>
      <c r="R78" s="769">
        <v>3322.744</v>
      </c>
      <c r="S78" s="770">
        <v>3322.744</v>
      </c>
      <c r="T78" s="771">
        <v>0</v>
      </c>
      <c r="U78" s="769">
        <v>74508.694</v>
      </c>
      <c r="V78" s="770">
        <v>22516.725</v>
      </c>
      <c r="W78" s="771">
        <v>51991.969</v>
      </c>
      <c r="X78" s="769"/>
      <c r="Y78" s="770"/>
      <c r="Z78" s="771"/>
      <c r="AA78" s="769">
        <v>68161.209</v>
      </c>
      <c r="AB78" s="770">
        <v>68161.209</v>
      </c>
      <c r="AC78" s="771">
        <v>0</v>
      </c>
      <c r="AD78" s="769"/>
      <c r="AE78" s="770"/>
      <c r="AF78" s="771"/>
      <c r="AG78" s="772">
        <f aca="true" t="shared" si="13" ref="AG78:AG99">C78+F78+I78+L78</f>
        <v>68161.209</v>
      </c>
      <c r="AH78" s="773">
        <f aca="true" t="shared" si="14" ref="AH78:AH99">D78+G78+J78+M78</f>
        <v>68161.209</v>
      </c>
      <c r="AI78" s="774">
        <f aca="true" t="shared" si="15" ref="AI78:AI99">E78+H78+K78+N78</f>
        <v>0</v>
      </c>
      <c r="AJ78" s="589"/>
      <c r="AK78" s="589"/>
    </row>
    <row r="79" spans="1:37" s="585" customFormat="1" ht="12.75" hidden="1" outlineLevel="1">
      <c r="A79" s="587">
        <v>43800</v>
      </c>
      <c r="B79" s="594" t="s">
        <v>577</v>
      </c>
      <c r="C79" s="576"/>
      <c r="D79" s="577"/>
      <c r="E79" s="578"/>
      <c r="F79" s="576"/>
      <c r="G79" s="577"/>
      <c r="H79" s="578"/>
      <c r="I79" s="576">
        <v>6794706.845</v>
      </c>
      <c r="J79" s="577">
        <v>6726725.184</v>
      </c>
      <c r="K79" s="578">
        <v>67981.661</v>
      </c>
      <c r="L79" s="576">
        <v>2052059.784</v>
      </c>
      <c r="M79" s="577">
        <v>2000897.042</v>
      </c>
      <c r="N79" s="578">
        <v>51162.742</v>
      </c>
      <c r="O79" s="576"/>
      <c r="P79" s="577"/>
      <c r="Q79" s="578"/>
      <c r="R79" s="576">
        <v>430941.738</v>
      </c>
      <c r="S79" s="577">
        <v>420737.887</v>
      </c>
      <c r="T79" s="578">
        <v>10203.851</v>
      </c>
      <c r="U79" s="576">
        <v>64594.454</v>
      </c>
      <c r="V79" s="577">
        <v>61240.607</v>
      </c>
      <c r="W79" s="578">
        <v>3353.847</v>
      </c>
      <c r="X79" s="576">
        <v>680175.561</v>
      </c>
      <c r="Y79" s="577">
        <v>671678.156</v>
      </c>
      <c r="Z79" s="578">
        <v>8497.405</v>
      </c>
      <c r="AA79" s="576">
        <v>9526942.19</v>
      </c>
      <c r="AB79" s="577">
        <v>9399300.382</v>
      </c>
      <c r="AC79" s="578">
        <v>127641.808</v>
      </c>
      <c r="AD79" s="576"/>
      <c r="AE79" s="577"/>
      <c r="AF79" s="578"/>
      <c r="AG79" s="766">
        <f t="shared" si="13"/>
        <v>8846766.629</v>
      </c>
      <c r="AH79" s="767">
        <f t="shared" si="14"/>
        <v>8727622.226</v>
      </c>
      <c r="AI79" s="768">
        <f t="shared" si="15"/>
        <v>119144.40299999999</v>
      </c>
      <c r="AJ79" s="589"/>
      <c r="AK79" s="589"/>
    </row>
    <row r="80" spans="1:37" s="585" customFormat="1" ht="12.75" hidden="1" outlineLevel="1">
      <c r="A80" s="587">
        <v>43800</v>
      </c>
      <c r="B80" s="594" t="s">
        <v>599</v>
      </c>
      <c r="C80" s="769"/>
      <c r="D80" s="770"/>
      <c r="E80" s="771"/>
      <c r="F80" s="769">
        <v>926.08</v>
      </c>
      <c r="G80" s="770">
        <v>0</v>
      </c>
      <c r="H80" s="771">
        <v>926.08</v>
      </c>
      <c r="I80" s="769">
        <v>1061094.99</v>
      </c>
      <c r="J80" s="770">
        <v>1010967.383</v>
      </c>
      <c r="K80" s="771">
        <v>50127.607</v>
      </c>
      <c r="L80" s="769">
        <v>306341.483</v>
      </c>
      <c r="M80" s="770">
        <v>296060.434</v>
      </c>
      <c r="N80" s="771">
        <v>10281.049</v>
      </c>
      <c r="O80" s="769">
        <v>1936663.306</v>
      </c>
      <c r="P80" s="770">
        <v>1704913.402</v>
      </c>
      <c r="Q80" s="771">
        <v>231749.904</v>
      </c>
      <c r="R80" s="769">
        <v>24261.722</v>
      </c>
      <c r="S80" s="770">
        <v>22858.687</v>
      </c>
      <c r="T80" s="771">
        <v>1403.035</v>
      </c>
      <c r="U80" s="769">
        <v>19740.241</v>
      </c>
      <c r="V80" s="770">
        <v>19538.411</v>
      </c>
      <c r="W80" s="771">
        <v>201.83</v>
      </c>
      <c r="X80" s="769"/>
      <c r="Y80" s="770"/>
      <c r="Z80" s="771"/>
      <c r="AA80" s="769">
        <v>1368362.553</v>
      </c>
      <c r="AB80" s="770">
        <v>1307027.817</v>
      </c>
      <c r="AC80" s="771">
        <v>61334.736</v>
      </c>
      <c r="AD80" s="769"/>
      <c r="AE80" s="770"/>
      <c r="AF80" s="771"/>
      <c r="AG80" s="772">
        <f t="shared" si="13"/>
        <v>1368362.553</v>
      </c>
      <c r="AH80" s="773">
        <f t="shared" si="14"/>
        <v>1307027.817</v>
      </c>
      <c r="AI80" s="774">
        <f t="shared" si="15"/>
        <v>61334.736000000004</v>
      </c>
      <c r="AJ80" s="589"/>
      <c r="AK80" s="589"/>
    </row>
    <row r="81" spans="1:37" s="585" customFormat="1" ht="12.75" hidden="1" outlineLevel="1">
      <c r="A81" s="587">
        <v>43800</v>
      </c>
      <c r="B81" s="594" t="s">
        <v>666</v>
      </c>
      <c r="C81" s="576"/>
      <c r="D81" s="577"/>
      <c r="E81" s="578"/>
      <c r="F81" s="576"/>
      <c r="G81" s="577"/>
      <c r="H81" s="578"/>
      <c r="I81" s="576">
        <v>2023.376</v>
      </c>
      <c r="J81" s="577">
        <v>2023.376</v>
      </c>
      <c r="K81" s="578">
        <v>0</v>
      </c>
      <c r="L81" s="576">
        <v>418.782</v>
      </c>
      <c r="M81" s="577">
        <v>418.782</v>
      </c>
      <c r="N81" s="578">
        <v>0</v>
      </c>
      <c r="O81" s="576">
        <v>82.234</v>
      </c>
      <c r="P81" s="577">
        <v>82.234</v>
      </c>
      <c r="Q81" s="578">
        <v>0</v>
      </c>
      <c r="R81" s="576">
        <v>1329.73</v>
      </c>
      <c r="S81" s="577">
        <v>1329.73</v>
      </c>
      <c r="T81" s="578">
        <v>0</v>
      </c>
      <c r="U81" s="576"/>
      <c r="V81" s="577"/>
      <c r="W81" s="578"/>
      <c r="X81" s="576"/>
      <c r="Y81" s="577"/>
      <c r="Z81" s="578"/>
      <c r="AA81" s="576">
        <v>2442.158</v>
      </c>
      <c r="AB81" s="577">
        <v>2442.158</v>
      </c>
      <c r="AC81" s="578">
        <v>0</v>
      </c>
      <c r="AD81" s="576"/>
      <c r="AE81" s="577"/>
      <c r="AF81" s="578"/>
      <c r="AG81" s="766">
        <f t="shared" si="13"/>
        <v>2442.158</v>
      </c>
      <c r="AH81" s="767">
        <f t="shared" si="14"/>
        <v>2442.158</v>
      </c>
      <c r="AI81" s="768">
        <f t="shared" si="15"/>
        <v>0</v>
      </c>
      <c r="AJ81" s="589"/>
      <c r="AK81" s="589"/>
    </row>
    <row r="82" spans="1:37" s="585" customFormat="1" ht="12.75" hidden="1" outlineLevel="1">
      <c r="A82" s="587">
        <v>43800</v>
      </c>
      <c r="B82" s="594" t="s">
        <v>599</v>
      </c>
      <c r="C82" s="769"/>
      <c r="D82" s="770"/>
      <c r="E82" s="771"/>
      <c r="F82" s="769"/>
      <c r="G82" s="770"/>
      <c r="H82" s="771"/>
      <c r="I82" s="769">
        <v>118295.815</v>
      </c>
      <c r="J82" s="770">
        <v>118295.815</v>
      </c>
      <c r="K82" s="771">
        <v>0</v>
      </c>
      <c r="L82" s="769">
        <v>18767.43</v>
      </c>
      <c r="M82" s="770">
        <v>15925.519</v>
      </c>
      <c r="N82" s="771">
        <v>2841.911</v>
      </c>
      <c r="O82" s="769"/>
      <c r="P82" s="770"/>
      <c r="Q82" s="771"/>
      <c r="R82" s="769"/>
      <c r="S82" s="770"/>
      <c r="T82" s="771"/>
      <c r="U82" s="769">
        <v>32614.814</v>
      </c>
      <c r="V82" s="770">
        <v>32614.814</v>
      </c>
      <c r="W82" s="771">
        <v>0</v>
      </c>
      <c r="X82" s="769">
        <v>32868.675</v>
      </c>
      <c r="Y82" s="770">
        <v>31506.108</v>
      </c>
      <c r="Z82" s="771">
        <v>1362.567</v>
      </c>
      <c r="AA82" s="769">
        <v>169931.92</v>
      </c>
      <c r="AB82" s="770">
        <v>165727.442</v>
      </c>
      <c r="AC82" s="771">
        <v>4204.478</v>
      </c>
      <c r="AD82" s="769"/>
      <c r="AE82" s="770"/>
      <c r="AF82" s="771"/>
      <c r="AG82" s="772">
        <f t="shared" si="13"/>
        <v>137063.245</v>
      </c>
      <c r="AH82" s="773">
        <f t="shared" si="14"/>
        <v>134221.334</v>
      </c>
      <c r="AI82" s="774">
        <f t="shared" si="15"/>
        <v>2841.911</v>
      </c>
      <c r="AJ82" s="589"/>
      <c r="AK82" s="589"/>
    </row>
    <row r="83" spans="1:37" s="585" customFormat="1" ht="12.75" hidden="1" outlineLevel="1">
      <c r="A83" s="587">
        <v>43800</v>
      </c>
      <c r="B83" s="594" t="s">
        <v>581</v>
      </c>
      <c r="C83" s="576"/>
      <c r="D83" s="577"/>
      <c r="E83" s="578"/>
      <c r="F83" s="576">
        <v>23.161</v>
      </c>
      <c r="G83" s="577">
        <v>23.161</v>
      </c>
      <c r="H83" s="578">
        <v>0</v>
      </c>
      <c r="I83" s="576">
        <v>528401.636</v>
      </c>
      <c r="J83" s="577">
        <v>507091.464</v>
      </c>
      <c r="K83" s="578">
        <v>21310.172</v>
      </c>
      <c r="L83" s="576"/>
      <c r="M83" s="577"/>
      <c r="N83" s="578"/>
      <c r="O83" s="576">
        <v>372.598</v>
      </c>
      <c r="P83" s="577">
        <v>372.598</v>
      </c>
      <c r="Q83" s="578">
        <v>0</v>
      </c>
      <c r="R83" s="576">
        <v>64241.315</v>
      </c>
      <c r="S83" s="577">
        <v>64241.315</v>
      </c>
      <c r="T83" s="578">
        <v>0</v>
      </c>
      <c r="U83" s="576">
        <v>71786.209</v>
      </c>
      <c r="V83" s="577">
        <v>65166.265</v>
      </c>
      <c r="W83" s="578">
        <v>6619.944</v>
      </c>
      <c r="X83" s="576"/>
      <c r="Y83" s="577"/>
      <c r="Z83" s="578"/>
      <c r="AA83" s="576">
        <v>528424.797</v>
      </c>
      <c r="AB83" s="577">
        <v>507114.625</v>
      </c>
      <c r="AC83" s="578">
        <v>21310.172</v>
      </c>
      <c r="AD83" s="576"/>
      <c r="AE83" s="577"/>
      <c r="AF83" s="578"/>
      <c r="AG83" s="766">
        <f t="shared" si="13"/>
        <v>528424.797</v>
      </c>
      <c r="AH83" s="767">
        <f t="shared" si="14"/>
        <v>507114.625</v>
      </c>
      <c r="AI83" s="768">
        <f t="shared" si="15"/>
        <v>21310.172</v>
      </c>
      <c r="AJ83" s="589"/>
      <c r="AK83" s="589"/>
    </row>
    <row r="84" spans="1:37" s="585" customFormat="1" ht="12.75" hidden="1" outlineLevel="1">
      <c r="A84" s="587">
        <v>43800</v>
      </c>
      <c r="B84" s="594" t="s">
        <v>582</v>
      </c>
      <c r="C84" s="769"/>
      <c r="D84" s="770"/>
      <c r="E84" s="771"/>
      <c r="F84" s="769"/>
      <c r="G84" s="770"/>
      <c r="H84" s="771"/>
      <c r="I84" s="769"/>
      <c r="J84" s="770"/>
      <c r="K84" s="771"/>
      <c r="L84" s="769"/>
      <c r="M84" s="770"/>
      <c r="N84" s="771"/>
      <c r="O84" s="769">
        <v>4893.535</v>
      </c>
      <c r="P84" s="770">
        <v>4620.293</v>
      </c>
      <c r="Q84" s="771">
        <v>273.242</v>
      </c>
      <c r="R84" s="769"/>
      <c r="S84" s="770"/>
      <c r="T84" s="771"/>
      <c r="U84" s="769"/>
      <c r="V84" s="770"/>
      <c r="W84" s="771"/>
      <c r="X84" s="769"/>
      <c r="Y84" s="770"/>
      <c r="Z84" s="771"/>
      <c r="AA84" s="769"/>
      <c r="AB84" s="770"/>
      <c r="AC84" s="771"/>
      <c r="AD84" s="769"/>
      <c r="AE84" s="770"/>
      <c r="AF84" s="771"/>
      <c r="AG84" s="772">
        <f t="shared" si="13"/>
        <v>0</v>
      </c>
      <c r="AH84" s="773">
        <f t="shared" si="14"/>
        <v>0</v>
      </c>
      <c r="AI84" s="774">
        <f t="shared" si="15"/>
        <v>0</v>
      </c>
      <c r="AJ84" s="589"/>
      <c r="AK84" s="589"/>
    </row>
    <row r="85" spans="1:37" s="585" customFormat="1" ht="12.75" hidden="1" outlineLevel="1">
      <c r="A85" s="587">
        <v>43800</v>
      </c>
      <c r="B85" s="594" t="s">
        <v>584</v>
      </c>
      <c r="C85" s="576"/>
      <c r="D85" s="577"/>
      <c r="E85" s="578"/>
      <c r="F85" s="576">
        <v>283251.995</v>
      </c>
      <c r="G85" s="577">
        <v>283046.858</v>
      </c>
      <c r="H85" s="578">
        <v>205.137</v>
      </c>
      <c r="I85" s="576">
        <v>27832723.65</v>
      </c>
      <c r="J85" s="577">
        <v>27612594.912</v>
      </c>
      <c r="K85" s="578">
        <v>220128.738</v>
      </c>
      <c r="L85" s="576">
        <v>36203.967</v>
      </c>
      <c r="M85" s="577">
        <v>30341.664</v>
      </c>
      <c r="N85" s="578">
        <v>5862.303</v>
      </c>
      <c r="O85" s="576">
        <v>576023.224</v>
      </c>
      <c r="P85" s="577">
        <v>575620.453</v>
      </c>
      <c r="Q85" s="578">
        <v>402.771</v>
      </c>
      <c r="R85" s="576">
        <v>245990.152</v>
      </c>
      <c r="S85" s="577">
        <v>222593.186</v>
      </c>
      <c r="T85" s="578">
        <v>23396.966</v>
      </c>
      <c r="U85" s="576">
        <v>301769.369</v>
      </c>
      <c r="V85" s="577">
        <v>293846.99</v>
      </c>
      <c r="W85" s="578">
        <v>7922.379</v>
      </c>
      <c r="X85" s="576">
        <v>24564.601</v>
      </c>
      <c r="Y85" s="577">
        <v>24347.12</v>
      </c>
      <c r="Z85" s="578">
        <v>217.481</v>
      </c>
      <c r="AA85" s="576">
        <v>28176744.213</v>
      </c>
      <c r="AB85" s="577">
        <v>27950330.554</v>
      </c>
      <c r="AC85" s="578">
        <v>226413.659</v>
      </c>
      <c r="AD85" s="576"/>
      <c r="AE85" s="577"/>
      <c r="AF85" s="578"/>
      <c r="AG85" s="766">
        <f t="shared" si="13"/>
        <v>28152179.612</v>
      </c>
      <c r="AH85" s="767">
        <f t="shared" si="14"/>
        <v>27925983.434</v>
      </c>
      <c r="AI85" s="768">
        <f t="shared" si="15"/>
        <v>226196.178</v>
      </c>
      <c r="AJ85" s="589"/>
      <c r="AK85" s="589"/>
    </row>
    <row r="86" spans="1:37" s="585" customFormat="1" ht="12.75" hidden="1" outlineLevel="1">
      <c r="A86" s="587">
        <v>43800</v>
      </c>
      <c r="B86" s="594" t="s">
        <v>585</v>
      </c>
      <c r="C86" s="769"/>
      <c r="D86" s="770"/>
      <c r="E86" s="771"/>
      <c r="F86" s="769">
        <v>102936.595</v>
      </c>
      <c r="G86" s="770">
        <v>94866.563</v>
      </c>
      <c r="H86" s="771">
        <v>8070.032</v>
      </c>
      <c r="I86" s="769">
        <v>252305.166</v>
      </c>
      <c r="J86" s="770">
        <v>241185.829</v>
      </c>
      <c r="K86" s="771">
        <v>11119.337</v>
      </c>
      <c r="L86" s="769">
        <v>9594.577</v>
      </c>
      <c r="M86" s="770">
        <v>9594.577</v>
      </c>
      <c r="N86" s="771">
        <v>0</v>
      </c>
      <c r="O86" s="769">
        <v>7015.672</v>
      </c>
      <c r="P86" s="770">
        <v>7015.672</v>
      </c>
      <c r="Q86" s="771">
        <v>0</v>
      </c>
      <c r="R86" s="769">
        <v>1344.135</v>
      </c>
      <c r="S86" s="770">
        <v>1344.135</v>
      </c>
      <c r="T86" s="771">
        <v>0</v>
      </c>
      <c r="U86" s="769">
        <v>21762.544</v>
      </c>
      <c r="V86" s="770">
        <v>21762.544</v>
      </c>
      <c r="W86" s="771">
        <v>0</v>
      </c>
      <c r="X86" s="769"/>
      <c r="Y86" s="770"/>
      <c r="Z86" s="771"/>
      <c r="AA86" s="769">
        <v>364836.338</v>
      </c>
      <c r="AB86" s="770">
        <v>345646.969</v>
      </c>
      <c r="AC86" s="771">
        <v>19189.369</v>
      </c>
      <c r="AD86" s="769"/>
      <c r="AE86" s="770"/>
      <c r="AF86" s="771"/>
      <c r="AG86" s="772">
        <f t="shared" si="13"/>
        <v>364836.338</v>
      </c>
      <c r="AH86" s="773">
        <f t="shared" si="14"/>
        <v>345646.969</v>
      </c>
      <c r="AI86" s="774">
        <f t="shared" si="15"/>
        <v>19189.369</v>
      </c>
      <c r="AJ86" s="589"/>
      <c r="AK86" s="589"/>
    </row>
    <row r="87" spans="1:37" s="585" customFormat="1" ht="12.75" hidden="1" outlineLevel="1">
      <c r="A87" s="587">
        <v>43800</v>
      </c>
      <c r="B87" s="594" t="s">
        <v>586</v>
      </c>
      <c r="C87" s="576"/>
      <c r="D87" s="577"/>
      <c r="E87" s="578"/>
      <c r="F87" s="576"/>
      <c r="G87" s="577"/>
      <c r="H87" s="578"/>
      <c r="I87" s="576">
        <v>19878.158</v>
      </c>
      <c r="J87" s="577">
        <v>19878.158</v>
      </c>
      <c r="K87" s="578">
        <v>0</v>
      </c>
      <c r="L87" s="576"/>
      <c r="M87" s="577"/>
      <c r="N87" s="578"/>
      <c r="O87" s="576"/>
      <c r="P87" s="577"/>
      <c r="Q87" s="578"/>
      <c r="R87" s="576"/>
      <c r="S87" s="577"/>
      <c r="T87" s="578"/>
      <c r="U87" s="576"/>
      <c r="V87" s="577"/>
      <c r="W87" s="578"/>
      <c r="X87" s="576"/>
      <c r="Y87" s="577"/>
      <c r="Z87" s="578"/>
      <c r="AA87" s="576">
        <v>19878.158</v>
      </c>
      <c r="AB87" s="577">
        <v>19878.158</v>
      </c>
      <c r="AC87" s="578">
        <v>0</v>
      </c>
      <c r="AD87" s="576"/>
      <c r="AE87" s="577"/>
      <c r="AF87" s="578"/>
      <c r="AG87" s="766">
        <f t="shared" si="13"/>
        <v>19878.158</v>
      </c>
      <c r="AH87" s="767">
        <f t="shared" si="14"/>
        <v>19878.158</v>
      </c>
      <c r="AI87" s="768">
        <f t="shared" si="15"/>
        <v>0</v>
      </c>
      <c r="AJ87" s="589"/>
      <c r="AK87" s="589"/>
    </row>
    <row r="88" spans="1:37" s="585" customFormat="1" ht="12.75" hidden="1" outlineLevel="1">
      <c r="A88" s="587">
        <v>43800</v>
      </c>
      <c r="B88" s="594" t="s">
        <v>587</v>
      </c>
      <c r="C88" s="769"/>
      <c r="D88" s="770"/>
      <c r="E88" s="771"/>
      <c r="F88" s="769">
        <v>43750.933</v>
      </c>
      <c r="G88" s="770">
        <v>43750.933</v>
      </c>
      <c r="H88" s="771">
        <v>0</v>
      </c>
      <c r="I88" s="769">
        <v>7289612.183</v>
      </c>
      <c r="J88" s="770">
        <v>7215667.692</v>
      </c>
      <c r="K88" s="771">
        <v>73944.491</v>
      </c>
      <c r="L88" s="769">
        <v>18465163.886</v>
      </c>
      <c r="M88" s="770">
        <v>18116112.888</v>
      </c>
      <c r="N88" s="771">
        <v>349050.998</v>
      </c>
      <c r="O88" s="769">
        <v>40857.3</v>
      </c>
      <c r="P88" s="770">
        <v>40857.3</v>
      </c>
      <c r="Q88" s="771">
        <v>0</v>
      </c>
      <c r="R88" s="769">
        <v>623640.225</v>
      </c>
      <c r="S88" s="770">
        <v>619200.39</v>
      </c>
      <c r="T88" s="771">
        <v>4439.835</v>
      </c>
      <c r="U88" s="769">
        <v>2683198.893</v>
      </c>
      <c r="V88" s="770">
        <v>2522281.405</v>
      </c>
      <c r="W88" s="771">
        <v>160917.488</v>
      </c>
      <c r="X88" s="769">
        <v>1086613.18</v>
      </c>
      <c r="Y88" s="770">
        <v>1061925.481</v>
      </c>
      <c r="Z88" s="771">
        <v>24687.699</v>
      </c>
      <c r="AA88" s="769">
        <v>26885140.182</v>
      </c>
      <c r="AB88" s="770">
        <v>26437456.994</v>
      </c>
      <c r="AC88" s="771">
        <v>447683.188</v>
      </c>
      <c r="AD88" s="769"/>
      <c r="AE88" s="770"/>
      <c r="AF88" s="771"/>
      <c r="AG88" s="772">
        <f t="shared" si="13"/>
        <v>25798527.002</v>
      </c>
      <c r="AH88" s="773">
        <f t="shared" si="14"/>
        <v>25375531.513</v>
      </c>
      <c r="AI88" s="774">
        <f t="shared" si="15"/>
        <v>422995.489</v>
      </c>
      <c r="AJ88" s="589"/>
      <c r="AK88" s="589"/>
    </row>
    <row r="89" spans="1:37" s="585" customFormat="1" ht="12.75" hidden="1" outlineLevel="1">
      <c r="A89" s="587">
        <v>43800</v>
      </c>
      <c r="B89" s="594" t="s">
        <v>588</v>
      </c>
      <c r="C89" s="576"/>
      <c r="D89" s="577"/>
      <c r="E89" s="578"/>
      <c r="F89" s="576">
        <v>10.011</v>
      </c>
      <c r="G89" s="577">
        <v>10.011</v>
      </c>
      <c r="H89" s="578">
        <v>0</v>
      </c>
      <c r="I89" s="576">
        <v>4826.72</v>
      </c>
      <c r="J89" s="577">
        <v>4826.72</v>
      </c>
      <c r="K89" s="578">
        <v>0</v>
      </c>
      <c r="L89" s="576"/>
      <c r="M89" s="577"/>
      <c r="N89" s="578"/>
      <c r="O89" s="576">
        <v>60352.23</v>
      </c>
      <c r="P89" s="577">
        <v>59422.391</v>
      </c>
      <c r="Q89" s="578">
        <v>929.839</v>
      </c>
      <c r="R89" s="576">
        <v>4253.009</v>
      </c>
      <c r="S89" s="577">
        <v>4253.009</v>
      </c>
      <c r="T89" s="578">
        <v>0</v>
      </c>
      <c r="U89" s="576">
        <v>347730.304</v>
      </c>
      <c r="V89" s="577">
        <v>347730.304</v>
      </c>
      <c r="W89" s="578">
        <v>0</v>
      </c>
      <c r="X89" s="576"/>
      <c r="Y89" s="577"/>
      <c r="Z89" s="578"/>
      <c r="AA89" s="576">
        <v>4836.731</v>
      </c>
      <c r="AB89" s="577">
        <v>4836.731</v>
      </c>
      <c r="AC89" s="578">
        <v>0</v>
      </c>
      <c r="AD89" s="576"/>
      <c r="AE89" s="577"/>
      <c r="AF89" s="578"/>
      <c r="AG89" s="766">
        <f t="shared" si="13"/>
        <v>4836.731000000001</v>
      </c>
      <c r="AH89" s="767">
        <f t="shared" si="14"/>
        <v>4836.731000000001</v>
      </c>
      <c r="AI89" s="768">
        <f t="shared" si="15"/>
        <v>0</v>
      </c>
      <c r="AJ89" s="589"/>
      <c r="AK89" s="589"/>
    </row>
    <row r="90" spans="1:37" s="585" customFormat="1" ht="12.75" hidden="1" outlineLevel="1">
      <c r="A90" s="587">
        <v>43800</v>
      </c>
      <c r="B90" s="594" t="s">
        <v>589</v>
      </c>
      <c r="C90" s="769"/>
      <c r="D90" s="770"/>
      <c r="E90" s="771"/>
      <c r="F90" s="769">
        <v>658.67</v>
      </c>
      <c r="G90" s="770">
        <v>658.67</v>
      </c>
      <c r="H90" s="771">
        <v>0</v>
      </c>
      <c r="I90" s="769">
        <v>11336833.88</v>
      </c>
      <c r="J90" s="770">
        <v>11231096.304</v>
      </c>
      <c r="K90" s="771">
        <v>105737.576</v>
      </c>
      <c r="L90" s="769">
        <v>21472.699</v>
      </c>
      <c r="M90" s="770">
        <v>21472.699</v>
      </c>
      <c r="N90" s="771">
        <v>0</v>
      </c>
      <c r="O90" s="769"/>
      <c r="P90" s="770"/>
      <c r="Q90" s="771"/>
      <c r="R90" s="769">
        <v>989282.03</v>
      </c>
      <c r="S90" s="770">
        <v>970116.435</v>
      </c>
      <c r="T90" s="771">
        <v>19165.595</v>
      </c>
      <c r="U90" s="769">
        <v>464838.879</v>
      </c>
      <c r="V90" s="770">
        <v>462309.942</v>
      </c>
      <c r="W90" s="771">
        <v>2528.937</v>
      </c>
      <c r="X90" s="769">
        <v>667418.388</v>
      </c>
      <c r="Y90" s="770">
        <v>658687.322</v>
      </c>
      <c r="Z90" s="771">
        <v>8731.066</v>
      </c>
      <c r="AA90" s="769">
        <v>12026383.637</v>
      </c>
      <c r="AB90" s="770">
        <v>11911914.995</v>
      </c>
      <c r="AC90" s="771">
        <v>114468.642</v>
      </c>
      <c r="AD90" s="769"/>
      <c r="AE90" s="770"/>
      <c r="AF90" s="771"/>
      <c r="AG90" s="772">
        <f t="shared" si="13"/>
        <v>11358965.249</v>
      </c>
      <c r="AH90" s="773">
        <f t="shared" si="14"/>
        <v>11253227.672999999</v>
      </c>
      <c r="AI90" s="774">
        <f t="shared" si="15"/>
        <v>105737.576</v>
      </c>
      <c r="AJ90" s="589"/>
      <c r="AK90" s="589"/>
    </row>
    <row r="91" spans="1:37" s="585" customFormat="1" ht="12.75" hidden="1" outlineLevel="1">
      <c r="A91" s="587">
        <v>43800</v>
      </c>
      <c r="B91" s="594" t="s">
        <v>590</v>
      </c>
      <c r="C91" s="576"/>
      <c r="D91" s="577"/>
      <c r="E91" s="578"/>
      <c r="F91" s="576">
        <v>31972.482</v>
      </c>
      <c r="G91" s="577">
        <v>29990.818</v>
      </c>
      <c r="H91" s="578">
        <v>1981.664</v>
      </c>
      <c r="I91" s="576">
        <v>372302.129</v>
      </c>
      <c r="J91" s="577">
        <v>337660.59</v>
      </c>
      <c r="K91" s="578">
        <v>34641.539</v>
      </c>
      <c r="L91" s="576">
        <v>143591.266</v>
      </c>
      <c r="M91" s="577">
        <v>120323.167</v>
      </c>
      <c r="N91" s="578">
        <v>23268.099</v>
      </c>
      <c r="O91" s="576">
        <v>31395.522</v>
      </c>
      <c r="P91" s="577">
        <v>31121.099</v>
      </c>
      <c r="Q91" s="578">
        <v>274.423</v>
      </c>
      <c r="R91" s="576">
        <v>602152.935</v>
      </c>
      <c r="S91" s="577">
        <v>530219.415</v>
      </c>
      <c r="T91" s="578">
        <v>71933.52</v>
      </c>
      <c r="U91" s="576">
        <v>117478.947</v>
      </c>
      <c r="V91" s="577">
        <v>101337.62</v>
      </c>
      <c r="W91" s="578">
        <v>16141.327</v>
      </c>
      <c r="X91" s="576"/>
      <c r="Y91" s="577"/>
      <c r="Z91" s="578"/>
      <c r="AA91" s="576">
        <v>547865.877</v>
      </c>
      <c r="AB91" s="577">
        <v>487974.575</v>
      </c>
      <c r="AC91" s="578">
        <v>59891.302</v>
      </c>
      <c r="AD91" s="576"/>
      <c r="AE91" s="577"/>
      <c r="AF91" s="578"/>
      <c r="AG91" s="766">
        <f t="shared" si="13"/>
        <v>547865.8770000001</v>
      </c>
      <c r="AH91" s="767">
        <f t="shared" si="14"/>
        <v>487974.57500000007</v>
      </c>
      <c r="AI91" s="768">
        <f t="shared" si="15"/>
        <v>59891.301999999996</v>
      </c>
      <c r="AJ91" s="589"/>
      <c r="AK91" s="589"/>
    </row>
    <row r="92" spans="1:37" s="585" customFormat="1" ht="12.75" hidden="1" outlineLevel="1">
      <c r="A92" s="587">
        <v>43800</v>
      </c>
      <c r="B92" s="594" t="s">
        <v>591</v>
      </c>
      <c r="C92" s="769"/>
      <c r="D92" s="770"/>
      <c r="E92" s="771"/>
      <c r="F92" s="769"/>
      <c r="G92" s="770"/>
      <c r="H92" s="771"/>
      <c r="I92" s="769">
        <v>55779.247</v>
      </c>
      <c r="J92" s="770">
        <v>54951.779</v>
      </c>
      <c r="K92" s="771">
        <v>827.468</v>
      </c>
      <c r="L92" s="769">
        <v>4078.298</v>
      </c>
      <c r="M92" s="770">
        <v>1765.428</v>
      </c>
      <c r="N92" s="771">
        <v>2312.87</v>
      </c>
      <c r="O92" s="769"/>
      <c r="P92" s="770"/>
      <c r="Q92" s="771"/>
      <c r="R92" s="769"/>
      <c r="S92" s="770"/>
      <c r="T92" s="771"/>
      <c r="U92" s="769"/>
      <c r="V92" s="770"/>
      <c r="W92" s="771"/>
      <c r="X92" s="769"/>
      <c r="Y92" s="770"/>
      <c r="Z92" s="771"/>
      <c r="AA92" s="769">
        <v>59857.545</v>
      </c>
      <c r="AB92" s="770">
        <v>56717.207</v>
      </c>
      <c r="AC92" s="771">
        <v>3140.338</v>
      </c>
      <c r="AD92" s="769"/>
      <c r="AE92" s="770"/>
      <c r="AF92" s="771"/>
      <c r="AG92" s="772">
        <f t="shared" si="13"/>
        <v>59857.545000000006</v>
      </c>
      <c r="AH92" s="773">
        <f t="shared" si="14"/>
        <v>56717.207</v>
      </c>
      <c r="AI92" s="774">
        <f t="shared" si="15"/>
        <v>3140.3379999999997</v>
      </c>
      <c r="AJ92" s="589"/>
      <c r="AK92" s="589"/>
    </row>
    <row r="93" spans="1:37" s="585" customFormat="1" ht="12.75" hidden="1" outlineLevel="1">
      <c r="A93" s="587">
        <v>43800</v>
      </c>
      <c r="B93" s="594" t="s">
        <v>592</v>
      </c>
      <c r="C93" s="576"/>
      <c r="D93" s="577"/>
      <c r="E93" s="578"/>
      <c r="F93" s="576"/>
      <c r="G93" s="577"/>
      <c r="H93" s="578"/>
      <c r="I93" s="576"/>
      <c r="J93" s="577"/>
      <c r="K93" s="578"/>
      <c r="L93" s="576">
        <v>2903.117</v>
      </c>
      <c r="M93" s="577">
        <v>2903.117</v>
      </c>
      <c r="N93" s="578">
        <v>0</v>
      </c>
      <c r="O93" s="576"/>
      <c r="P93" s="577"/>
      <c r="Q93" s="578"/>
      <c r="R93" s="576"/>
      <c r="S93" s="577"/>
      <c r="T93" s="578"/>
      <c r="U93" s="576"/>
      <c r="V93" s="577"/>
      <c r="W93" s="578"/>
      <c r="X93" s="576">
        <v>12149.248</v>
      </c>
      <c r="Y93" s="577">
        <v>12149.248</v>
      </c>
      <c r="Z93" s="578">
        <v>0</v>
      </c>
      <c r="AA93" s="576">
        <v>15052.365</v>
      </c>
      <c r="AB93" s="577">
        <v>15052.365</v>
      </c>
      <c r="AC93" s="578">
        <v>0</v>
      </c>
      <c r="AD93" s="576"/>
      <c r="AE93" s="577"/>
      <c r="AF93" s="578"/>
      <c r="AG93" s="766">
        <f t="shared" si="13"/>
        <v>2903.117</v>
      </c>
      <c r="AH93" s="767">
        <f t="shared" si="14"/>
        <v>2903.117</v>
      </c>
      <c r="AI93" s="768">
        <f t="shared" si="15"/>
        <v>0</v>
      </c>
      <c r="AJ93" s="589"/>
      <c r="AK93" s="589"/>
    </row>
    <row r="94" spans="1:37" s="585" customFormat="1" ht="12.75" hidden="1" outlineLevel="1">
      <c r="A94" s="587">
        <v>43800</v>
      </c>
      <c r="B94" s="594" t="s">
        <v>593</v>
      </c>
      <c r="C94" s="769"/>
      <c r="D94" s="770"/>
      <c r="E94" s="771"/>
      <c r="F94" s="769"/>
      <c r="G94" s="770"/>
      <c r="H94" s="771"/>
      <c r="I94" s="769"/>
      <c r="J94" s="770"/>
      <c r="K94" s="771"/>
      <c r="L94" s="769"/>
      <c r="M94" s="770"/>
      <c r="N94" s="771"/>
      <c r="O94" s="769">
        <v>3007.976</v>
      </c>
      <c r="P94" s="770">
        <v>2905.986</v>
      </c>
      <c r="Q94" s="771">
        <v>101.99</v>
      </c>
      <c r="R94" s="769"/>
      <c r="S94" s="770"/>
      <c r="T94" s="771"/>
      <c r="U94" s="769"/>
      <c r="V94" s="770"/>
      <c r="W94" s="771"/>
      <c r="X94" s="769"/>
      <c r="Y94" s="770"/>
      <c r="Z94" s="771"/>
      <c r="AA94" s="769"/>
      <c r="AB94" s="770"/>
      <c r="AC94" s="771"/>
      <c r="AD94" s="769"/>
      <c r="AE94" s="770"/>
      <c r="AF94" s="771"/>
      <c r="AG94" s="772">
        <f t="shared" si="13"/>
        <v>0</v>
      </c>
      <c r="AH94" s="773">
        <f t="shared" si="14"/>
        <v>0</v>
      </c>
      <c r="AI94" s="774">
        <f t="shared" si="15"/>
        <v>0</v>
      </c>
      <c r="AJ94" s="589"/>
      <c r="AK94" s="589"/>
    </row>
    <row r="95" spans="1:37" s="585" customFormat="1" ht="12.75" hidden="1" outlineLevel="1">
      <c r="A95" s="587">
        <v>43800</v>
      </c>
      <c r="B95" s="594" t="s">
        <v>594</v>
      </c>
      <c r="C95" s="576"/>
      <c r="D95" s="577"/>
      <c r="E95" s="578"/>
      <c r="F95" s="576"/>
      <c r="G95" s="577"/>
      <c r="H95" s="578"/>
      <c r="I95" s="576">
        <v>102154.703</v>
      </c>
      <c r="J95" s="577">
        <v>102154.703</v>
      </c>
      <c r="K95" s="578">
        <v>0</v>
      </c>
      <c r="L95" s="576">
        <v>48389.902</v>
      </c>
      <c r="M95" s="577">
        <v>47021.473</v>
      </c>
      <c r="N95" s="578">
        <v>1368.429</v>
      </c>
      <c r="O95" s="576">
        <v>67695.447</v>
      </c>
      <c r="P95" s="577">
        <v>10164.612</v>
      </c>
      <c r="Q95" s="578">
        <v>57530.835</v>
      </c>
      <c r="R95" s="576"/>
      <c r="S95" s="577"/>
      <c r="T95" s="578"/>
      <c r="U95" s="576">
        <v>19324.43</v>
      </c>
      <c r="V95" s="577">
        <v>19324.43</v>
      </c>
      <c r="W95" s="578">
        <v>0</v>
      </c>
      <c r="X95" s="576"/>
      <c r="Y95" s="577"/>
      <c r="Z95" s="578"/>
      <c r="AA95" s="576">
        <v>150544.605</v>
      </c>
      <c r="AB95" s="577">
        <v>149176.176</v>
      </c>
      <c r="AC95" s="578">
        <v>1368.429</v>
      </c>
      <c r="AD95" s="576"/>
      <c r="AE95" s="577"/>
      <c r="AF95" s="578"/>
      <c r="AG95" s="766">
        <f t="shared" si="13"/>
        <v>150544.60499999998</v>
      </c>
      <c r="AH95" s="767">
        <f t="shared" si="14"/>
        <v>149176.17599999998</v>
      </c>
      <c r="AI95" s="768">
        <f t="shared" si="15"/>
        <v>1368.429</v>
      </c>
      <c r="AJ95" s="589"/>
      <c r="AK95" s="589"/>
    </row>
    <row r="96" spans="1:37" s="585" customFormat="1" ht="12.75" hidden="1" outlineLevel="1">
      <c r="A96" s="587">
        <v>43800</v>
      </c>
      <c r="B96" s="594" t="s">
        <v>670</v>
      </c>
      <c r="C96" s="769"/>
      <c r="D96" s="770"/>
      <c r="E96" s="771"/>
      <c r="F96" s="769"/>
      <c r="G96" s="770"/>
      <c r="H96" s="771"/>
      <c r="I96" s="769"/>
      <c r="J96" s="770"/>
      <c r="K96" s="771"/>
      <c r="L96" s="769"/>
      <c r="M96" s="770"/>
      <c r="N96" s="771"/>
      <c r="O96" s="769"/>
      <c r="P96" s="770"/>
      <c r="Q96" s="771"/>
      <c r="R96" s="769"/>
      <c r="S96" s="770"/>
      <c r="T96" s="771"/>
      <c r="U96" s="769"/>
      <c r="V96" s="770"/>
      <c r="W96" s="771"/>
      <c r="X96" s="769">
        <v>16088.744</v>
      </c>
      <c r="Y96" s="770">
        <v>16088.744</v>
      </c>
      <c r="Z96" s="771">
        <v>0</v>
      </c>
      <c r="AA96" s="769">
        <v>16088.744</v>
      </c>
      <c r="AB96" s="770">
        <v>16088.744</v>
      </c>
      <c r="AC96" s="771">
        <v>0</v>
      </c>
      <c r="AD96" s="769"/>
      <c r="AE96" s="770"/>
      <c r="AF96" s="771"/>
      <c r="AG96" s="772">
        <f t="shared" si="13"/>
        <v>0</v>
      </c>
      <c r="AH96" s="773">
        <f t="shared" si="14"/>
        <v>0</v>
      </c>
      <c r="AI96" s="774">
        <f t="shared" si="15"/>
        <v>0</v>
      </c>
      <c r="AJ96" s="589"/>
      <c r="AK96" s="589"/>
    </row>
    <row r="97" spans="1:37" s="585" customFormat="1" ht="12.75" hidden="1" outlineLevel="1">
      <c r="A97" s="587">
        <v>43800</v>
      </c>
      <c r="B97" s="594" t="s">
        <v>595</v>
      </c>
      <c r="C97" s="576"/>
      <c r="D97" s="577"/>
      <c r="E97" s="578"/>
      <c r="F97" s="576">
        <v>101372.6</v>
      </c>
      <c r="G97" s="577">
        <v>87146.183</v>
      </c>
      <c r="H97" s="578">
        <v>14226.417</v>
      </c>
      <c r="I97" s="576">
        <v>7765893.298</v>
      </c>
      <c r="J97" s="577">
        <v>7552030.448</v>
      </c>
      <c r="K97" s="578">
        <v>213862.85</v>
      </c>
      <c r="L97" s="576">
        <v>7336035.079</v>
      </c>
      <c r="M97" s="577">
        <v>6977905.821</v>
      </c>
      <c r="N97" s="578">
        <v>358129.258</v>
      </c>
      <c r="O97" s="576">
        <v>17162.136</v>
      </c>
      <c r="P97" s="577">
        <v>16278.681</v>
      </c>
      <c r="Q97" s="578">
        <v>883.455</v>
      </c>
      <c r="R97" s="576">
        <v>1607744.964</v>
      </c>
      <c r="S97" s="577">
        <v>1509732.375</v>
      </c>
      <c r="T97" s="578">
        <v>98012.589</v>
      </c>
      <c r="U97" s="576">
        <v>320105.734</v>
      </c>
      <c r="V97" s="577">
        <v>317559.455</v>
      </c>
      <c r="W97" s="578">
        <v>2546.279</v>
      </c>
      <c r="X97" s="576">
        <v>343293.577</v>
      </c>
      <c r="Y97" s="577">
        <v>320333.105</v>
      </c>
      <c r="Z97" s="578">
        <v>22960.472</v>
      </c>
      <c r="AA97" s="576">
        <v>15546594.554</v>
      </c>
      <c r="AB97" s="577">
        <v>14937415.557</v>
      </c>
      <c r="AC97" s="578">
        <v>609178.997</v>
      </c>
      <c r="AD97" s="576"/>
      <c r="AE97" s="577"/>
      <c r="AF97" s="578"/>
      <c r="AG97" s="766">
        <f t="shared" si="13"/>
        <v>15203300.977</v>
      </c>
      <c r="AH97" s="767">
        <f t="shared" si="14"/>
        <v>14617082.452</v>
      </c>
      <c r="AI97" s="768">
        <f t="shared" si="15"/>
        <v>586218.5249999999</v>
      </c>
      <c r="AJ97" s="589"/>
      <c r="AK97" s="589"/>
    </row>
    <row r="98" spans="1:37" s="585" customFormat="1" ht="12.75" hidden="1" outlineLevel="1">
      <c r="A98" s="587">
        <v>43800</v>
      </c>
      <c r="B98" s="594" t="s">
        <v>596</v>
      </c>
      <c r="C98" s="769"/>
      <c r="D98" s="770"/>
      <c r="E98" s="771"/>
      <c r="F98" s="769">
        <v>243291.47</v>
      </c>
      <c r="G98" s="770">
        <v>226133.436</v>
      </c>
      <c r="H98" s="771">
        <v>17158.034</v>
      </c>
      <c r="I98" s="769">
        <v>19757590.657</v>
      </c>
      <c r="J98" s="770">
        <v>19431349.717</v>
      </c>
      <c r="K98" s="771">
        <v>326240.94</v>
      </c>
      <c r="L98" s="769">
        <v>1819053.533</v>
      </c>
      <c r="M98" s="770">
        <v>1815706.832</v>
      </c>
      <c r="N98" s="771">
        <v>3346.701</v>
      </c>
      <c r="O98" s="769"/>
      <c r="P98" s="770"/>
      <c r="Q98" s="771"/>
      <c r="R98" s="769">
        <v>201569.204</v>
      </c>
      <c r="S98" s="770">
        <v>198349.741</v>
      </c>
      <c r="T98" s="771">
        <v>3219.463</v>
      </c>
      <c r="U98" s="769">
        <v>141483.803</v>
      </c>
      <c r="V98" s="770">
        <v>140520.716</v>
      </c>
      <c r="W98" s="771">
        <v>963.087</v>
      </c>
      <c r="X98" s="769">
        <v>545094.411</v>
      </c>
      <c r="Y98" s="770">
        <v>544073.511</v>
      </c>
      <c r="Z98" s="771">
        <v>1020.9</v>
      </c>
      <c r="AA98" s="769">
        <v>22365030.071</v>
      </c>
      <c r="AB98" s="770">
        <v>22017263.496</v>
      </c>
      <c r="AC98" s="771">
        <v>347766.575</v>
      </c>
      <c r="AD98" s="769"/>
      <c r="AE98" s="770"/>
      <c r="AF98" s="771"/>
      <c r="AG98" s="772">
        <f t="shared" si="13"/>
        <v>21819935.66</v>
      </c>
      <c r="AH98" s="773">
        <f t="shared" si="14"/>
        <v>21473189.985</v>
      </c>
      <c r="AI98" s="774">
        <f t="shared" si="15"/>
        <v>346745.675</v>
      </c>
      <c r="AJ98" s="589"/>
      <c r="AK98" s="589"/>
    </row>
    <row r="99" spans="1:37" s="585" customFormat="1" ht="12.75" hidden="1" outlineLevel="1">
      <c r="A99" s="587">
        <v>43800</v>
      </c>
      <c r="B99" s="594" t="s">
        <v>597</v>
      </c>
      <c r="C99" s="576"/>
      <c r="D99" s="577"/>
      <c r="E99" s="578"/>
      <c r="F99" s="576"/>
      <c r="G99" s="577"/>
      <c r="H99" s="578"/>
      <c r="I99" s="576">
        <v>1005341.985</v>
      </c>
      <c r="J99" s="577">
        <v>998499.133</v>
      </c>
      <c r="K99" s="578">
        <v>6842.852</v>
      </c>
      <c r="L99" s="576">
        <v>475519.099</v>
      </c>
      <c r="M99" s="577">
        <v>473054.034</v>
      </c>
      <c r="N99" s="578">
        <v>2465.065</v>
      </c>
      <c r="O99" s="576">
        <v>110782.588</v>
      </c>
      <c r="P99" s="577">
        <v>110782.588</v>
      </c>
      <c r="Q99" s="578">
        <v>0</v>
      </c>
      <c r="R99" s="576">
        <v>74834.173</v>
      </c>
      <c r="S99" s="577">
        <v>74314.426</v>
      </c>
      <c r="T99" s="578">
        <v>519.747</v>
      </c>
      <c r="U99" s="576">
        <v>131719.584</v>
      </c>
      <c r="V99" s="577">
        <v>131083.718</v>
      </c>
      <c r="W99" s="578">
        <v>635.866</v>
      </c>
      <c r="X99" s="576"/>
      <c r="Y99" s="577"/>
      <c r="Z99" s="578"/>
      <c r="AA99" s="576">
        <v>1480861.084</v>
      </c>
      <c r="AB99" s="577">
        <v>1471553.167</v>
      </c>
      <c r="AC99" s="578">
        <v>9307.917</v>
      </c>
      <c r="AD99" s="576"/>
      <c r="AE99" s="577"/>
      <c r="AF99" s="578"/>
      <c r="AG99" s="766">
        <f t="shared" si="13"/>
        <v>1480861.084</v>
      </c>
      <c r="AH99" s="767">
        <f t="shared" si="14"/>
        <v>1471553.167</v>
      </c>
      <c r="AI99" s="768">
        <f t="shared" si="15"/>
        <v>9307.917</v>
      </c>
      <c r="AJ99" s="589"/>
      <c r="AK99" s="589"/>
    </row>
    <row r="100" spans="1:37" s="585" customFormat="1" ht="12.75" collapsed="1">
      <c r="A100" s="587">
        <v>43800</v>
      </c>
      <c r="B100" s="765" t="s">
        <v>598</v>
      </c>
      <c r="C100" s="783">
        <f>SUM(C77:C99)</f>
        <v>0</v>
      </c>
      <c r="D100" s="783">
        <f aca="true" t="shared" si="16" ref="D100:AI100">SUM(D77:D99)</f>
        <v>0</v>
      </c>
      <c r="E100" s="783">
        <f t="shared" si="16"/>
        <v>0</v>
      </c>
      <c r="F100" s="783">
        <f t="shared" si="16"/>
        <v>848726.863</v>
      </c>
      <c r="G100" s="783">
        <f t="shared" si="16"/>
        <v>796540.287</v>
      </c>
      <c r="H100" s="783">
        <f t="shared" si="16"/>
        <v>52186.576</v>
      </c>
      <c r="I100" s="783">
        <f t="shared" si="16"/>
        <v>84406384.98900001</v>
      </c>
      <c r="J100" s="783">
        <f t="shared" si="16"/>
        <v>83269123.272</v>
      </c>
      <c r="K100" s="783">
        <f t="shared" si="16"/>
        <v>1137261.717</v>
      </c>
      <c r="L100" s="783">
        <f t="shared" si="16"/>
        <v>31449424.562999997</v>
      </c>
      <c r="M100" s="783">
        <f t="shared" si="16"/>
        <v>30612483.582999997</v>
      </c>
      <c r="N100" s="783">
        <f t="shared" si="16"/>
        <v>836940.9799999999</v>
      </c>
      <c r="O100" s="783">
        <f t="shared" si="16"/>
        <v>2856303.767999999</v>
      </c>
      <c r="P100" s="783">
        <f t="shared" si="16"/>
        <v>2564157.3089999994</v>
      </c>
      <c r="Q100" s="783">
        <f t="shared" si="16"/>
        <v>292146.45900000003</v>
      </c>
      <c r="R100" s="783">
        <f t="shared" si="16"/>
        <v>4915525.699000001</v>
      </c>
      <c r="S100" s="783">
        <f t="shared" si="16"/>
        <v>4683231.098</v>
      </c>
      <c r="T100" s="783">
        <f t="shared" si="16"/>
        <v>232294.601</v>
      </c>
      <c r="U100" s="783">
        <f t="shared" si="16"/>
        <v>4935903.5819999995</v>
      </c>
      <c r="V100" s="783">
        <f t="shared" si="16"/>
        <v>4682080.629</v>
      </c>
      <c r="W100" s="783">
        <f t="shared" si="16"/>
        <v>253822.953</v>
      </c>
      <c r="X100" s="783">
        <f t="shared" si="16"/>
        <v>3408266.3850000002</v>
      </c>
      <c r="Y100" s="783">
        <f t="shared" si="16"/>
        <v>3340788.795</v>
      </c>
      <c r="Z100" s="783">
        <f t="shared" si="16"/>
        <v>67477.59</v>
      </c>
      <c r="AA100" s="783">
        <f t="shared" si="16"/>
        <v>120112802.80000001</v>
      </c>
      <c r="AB100" s="783">
        <f t="shared" si="16"/>
        <v>118018935.93699998</v>
      </c>
      <c r="AC100" s="783">
        <f t="shared" si="16"/>
        <v>2093866.863</v>
      </c>
      <c r="AD100" s="783">
        <f t="shared" si="16"/>
        <v>0</v>
      </c>
      <c r="AE100" s="783">
        <f t="shared" si="16"/>
        <v>0</v>
      </c>
      <c r="AF100" s="783">
        <f t="shared" si="16"/>
        <v>0</v>
      </c>
      <c r="AG100" s="783">
        <f t="shared" si="16"/>
        <v>116704536.415</v>
      </c>
      <c r="AH100" s="783">
        <f t="shared" si="16"/>
        <v>114678147.142</v>
      </c>
      <c r="AI100" s="783">
        <f t="shared" si="16"/>
        <v>2026389.2729999998</v>
      </c>
      <c r="AJ100" s="589"/>
      <c r="AK100" s="589"/>
    </row>
    <row r="101" spans="1:37" s="585" customFormat="1" ht="12.75" hidden="1" outlineLevel="1">
      <c r="A101" s="587">
        <v>43831</v>
      </c>
      <c r="B101" s="572" t="s">
        <v>574</v>
      </c>
      <c r="C101" s="576"/>
      <c r="D101" s="577"/>
      <c r="E101" s="578"/>
      <c r="F101" s="576">
        <v>39959.534</v>
      </c>
      <c r="G101" s="577">
        <v>30741.13</v>
      </c>
      <c r="H101" s="578">
        <v>9218.404</v>
      </c>
      <c r="I101" s="576">
        <v>81117.923</v>
      </c>
      <c r="J101" s="577">
        <v>76621.437</v>
      </c>
      <c r="K101" s="578">
        <v>4496.486</v>
      </c>
      <c r="L101" s="576">
        <v>655838.51</v>
      </c>
      <c r="M101" s="577">
        <v>624298.609</v>
      </c>
      <c r="N101" s="578">
        <v>31539.901</v>
      </c>
      <c r="O101" s="576"/>
      <c r="P101" s="577"/>
      <c r="Q101" s="578"/>
      <c r="R101" s="576">
        <v>42370.715</v>
      </c>
      <c r="S101" s="577">
        <v>41021.726</v>
      </c>
      <c r="T101" s="578">
        <v>1348.989</v>
      </c>
      <c r="U101" s="576">
        <v>132766.941</v>
      </c>
      <c r="V101" s="577">
        <v>132766.941</v>
      </c>
      <c r="W101" s="578">
        <v>0</v>
      </c>
      <c r="X101" s="576"/>
      <c r="Y101" s="577"/>
      <c r="Z101" s="578"/>
      <c r="AA101" s="576">
        <v>776915.967</v>
      </c>
      <c r="AB101" s="577">
        <v>731661.176</v>
      </c>
      <c r="AC101" s="578">
        <v>45254.791</v>
      </c>
      <c r="AD101" s="576"/>
      <c r="AE101" s="577"/>
      <c r="AF101" s="578"/>
      <c r="AG101" s="766">
        <f aca="true" t="shared" si="17" ref="AG101:AG111">C101+F101+I101+L101</f>
        <v>776915.967</v>
      </c>
      <c r="AH101" s="767">
        <f aca="true" t="shared" si="18" ref="AH101:AH111">D101+G101+J101+M101</f>
        <v>731661.1760000001</v>
      </c>
      <c r="AI101" s="768">
        <f aca="true" t="shared" si="19" ref="AI101:AI111">E101+H101+K101+N101</f>
        <v>45254.791</v>
      </c>
      <c r="AJ101" s="589"/>
      <c r="AK101" s="589"/>
    </row>
    <row r="102" spans="1:37" s="585" customFormat="1" ht="12.75" hidden="1" outlineLevel="1">
      <c r="A102" s="587">
        <v>43831</v>
      </c>
      <c r="B102" s="572" t="s">
        <v>576</v>
      </c>
      <c r="C102" s="576"/>
      <c r="D102" s="577"/>
      <c r="E102" s="578"/>
      <c r="F102" s="576"/>
      <c r="G102" s="577"/>
      <c r="H102" s="578"/>
      <c r="I102" s="576">
        <v>24693.232</v>
      </c>
      <c r="J102" s="577">
        <v>4554.576</v>
      </c>
      <c r="K102" s="578">
        <v>20138.656</v>
      </c>
      <c r="L102" s="576">
        <v>43460.712</v>
      </c>
      <c r="M102" s="577">
        <v>37471.056</v>
      </c>
      <c r="N102" s="578">
        <v>5989.656</v>
      </c>
      <c r="O102" s="576"/>
      <c r="P102" s="577"/>
      <c r="Q102" s="578"/>
      <c r="R102" s="576">
        <v>3310.389</v>
      </c>
      <c r="S102" s="577">
        <v>3310.389</v>
      </c>
      <c r="T102" s="578">
        <v>0</v>
      </c>
      <c r="U102" s="576">
        <v>74411.477</v>
      </c>
      <c r="V102" s="577">
        <v>22419.508</v>
      </c>
      <c r="W102" s="578">
        <v>51991.969</v>
      </c>
      <c r="X102" s="576"/>
      <c r="Y102" s="577"/>
      <c r="Z102" s="578"/>
      <c r="AA102" s="576">
        <v>68153.944</v>
      </c>
      <c r="AB102" s="577">
        <v>42025.632</v>
      </c>
      <c r="AC102" s="578">
        <v>26128.312</v>
      </c>
      <c r="AD102" s="576"/>
      <c r="AE102" s="577"/>
      <c r="AF102" s="578"/>
      <c r="AG102" s="766">
        <f t="shared" si="17"/>
        <v>68153.944</v>
      </c>
      <c r="AH102" s="767">
        <f t="shared" si="18"/>
        <v>42025.632</v>
      </c>
      <c r="AI102" s="768">
        <f t="shared" si="19"/>
        <v>26128.311999999998</v>
      </c>
      <c r="AJ102" s="589"/>
      <c r="AK102" s="589"/>
    </row>
    <row r="103" spans="1:37" s="585" customFormat="1" ht="12.75" hidden="1" outlineLevel="1">
      <c r="A103" s="587">
        <v>43831</v>
      </c>
      <c r="B103" s="572" t="s">
        <v>577</v>
      </c>
      <c r="C103" s="576"/>
      <c r="D103" s="577"/>
      <c r="E103" s="578"/>
      <c r="F103" s="576"/>
      <c r="G103" s="577"/>
      <c r="H103" s="578"/>
      <c r="I103" s="576">
        <v>6859348.573</v>
      </c>
      <c r="J103" s="577">
        <v>6716326.931</v>
      </c>
      <c r="K103" s="578">
        <v>143021.642</v>
      </c>
      <c r="L103" s="576">
        <v>2056589.521</v>
      </c>
      <c r="M103" s="577">
        <v>1992109.649</v>
      </c>
      <c r="N103" s="578">
        <v>64479.872</v>
      </c>
      <c r="O103" s="576"/>
      <c r="P103" s="577"/>
      <c r="Q103" s="578"/>
      <c r="R103" s="576">
        <v>427952.663</v>
      </c>
      <c r="S103" s="577">
        <v>416929.026</v>
      </c>
      <c r="T103" s="578">
        <v>11023.637</v>
      </c>
      <c r="U103" s="576">
        <v>61555.338</v>
      </c>
      <c r="V103" s="577">
        <v>57947.432</v>
      </c>
      <c r="W103" s="578">
        <v>3607.906</v>
      </c>
      <c r="X103" s="576">
        <v>680076.796</v>
      </c>
      <c r="Y103" s="577">
        <v>671328.78</v>
      </c>
      <c r="Z103" s="578">
        <v>8748.016</v>
      </c>
      <c r="AA103" s="576">
        <v>9596014.89</v>
      </c>
      <c r="AB103" s="577">
        <v>9379765.36</v>
      </c>
      <c r="AC103" s="578">
        <v>216249.53</v>
      </c>
      <c r="AD103" s="576"/>
      <c r="AE103" s="577"/>
      <c r="AF103" s="578"/>
      <c r="AG103" s="766">
        <f t="shared" si="17"/>
        <v>8915938.094</v>
      </c>
      <c r="AH103" s="767">
        <f t="shared" si="18"/>
        <v>8708436.58</v>
      </c>
      <c r="AI103" s="768">
        <f t="shared" si="19"/>
        <v>207501.514</v>
      </c>
      <c r="AJ103" s="589"/>
      <c r="AK103" s="589"/>
    </row>
    <row r="104" spans="1:37" s="585" customFormat="1" ht="12.75" hidden="1" outlineLevel="1">
      <c r="A104" s="587">
        <v>43831</v>
      </c>
      <c r="B104" s="572" t="s">
        <v>599</v>
      </c>
      <c r="C104" s="576"/>
      <c r="D104" s="577"/>
      <c r="E104" s="578"/>
      <c r="F104" s="576">
        <v>926.08</v>
      </c>
      <c r="G104" s="577">
        <v>0</v>
      </c>
      <c r="H104" s="578">
        <v>926.08</v>
      </c>
      <c r="I104" s="576">
        <v>1091879.762</v>
      </c>
      <c r="J104" s="577">
        <v>1035097.912</v>
      </c>
      <c r="K104" s="578">
        <v>56781.85</v>
      </c>
      <c r="L104" s="576">
        <v>295987.719</v>
      </c>
      <c r="M104" s="577">
        <v>285485.106</v>
      </c>
      <c r="N104" s="578">
        <v>10502.613</v>
      </c>
      <c r="O104" s="576">
        <v>1987830.437</v>
      </c>
      <c r="P104" s="577">
        <v>1756158.33</v>
      </c>
      <c r="Q104" s="578">
        <v>231672.107</v>
      </c>
      <c r="R104" s="576">
        <v>23877.231</v>
      </c>
      <c r="S104" s="577">
        <v>23262.636</v>
      </c>
      <c r="T104" s="578">
        <v>614.595</v>
      </c>
      <c r="U104" s="576">
        <v>19638.025</v>
      </c>
      <c r="V104" s="577">
        <v>19436.195</v>
      </c>
      <c r="W104" s="578">
        <v>201.83</v>
      </c>
      <c r="X104" s="576">
        <v>4241.064</v>
      </c>
      <c r="Y104" s="577">
        <v>4241.064</v>
      </c>
      <c r="Z104" s="578">
        <v>0</v>
      </c>
      <c r="AA104" s="576">
        <v>1393034.625</v>
      </c>
      <c r="AB104" s="577">
        <v>1324824.082</v>
      </c>
      <c r="AC104" s="578">
        <v>68210.543</v>
      </c>
      <c r="AD104" s="576"/>
      <c r="AE104" s="577"/>
      <c r="AF104" s="578"/>
      <c r="AG104" s="766">
        <f t="shared" si="17"/>
        <v>1388793.5610000002</v>
      </c>
      <c r="AH104" s="767">
        <f t="shared" si="18"/>
        <v>1320583.0180000002</v>
      </c>
      <c r="AI104" s="768">
        <f t="shared" si="19"/>
        <v>68210.543</v>
      </c>
      <c r="AJ104" s="589"/>
      <c r="AK104" s="589"/>
    </row>
    <row r="105" spans="1:37" s="585" customFormat="1" ht="12.75" hidden="1" outlineLevel="1">
      <c r="A105" s="587">
        <v>43831</v>
      </c>
      <c r="B105" s="572" t="s">
        <v>666</v>
      </c>
      <c r="C105" s="576"/>
      <c r="D105" s="577"/>
      <c r="E105" s="578"/>
      <c r="F105" s="576"/>
      <c r="G105" s="577"/>
      <c r="H105" s="578"/>
      <c r="I105" s="576">
        <v>2006.051</v>
      </c>
      <c r="J105" s="577">
        <v>2006.051</v>
      </c>
      <c r="K105" s="578">
        <v>0</v>
      </c>
      <c r="L105" s="576">
        <v>335.997</v>
      </c>
      <c r="M105" s="577">
        <v>335.997</v>
      </c>
      <c r="N105" s="578">
        <v>0</v>
      </c>
      <c r="O105" s="576">
        <v>82.234</v>
      </c>
      <c r="P105" s="577">
        <v>82.234</v>
      </c>
      <c r="Q105" s="578">
        <v>0</v>
      </c>
      <c r="R105" s="576">
        <v>1311.181</v>
      </c>
      <c r="S105" s="577">
        <v>1311.181</v>
      </c>
      <c r="T105" s="578">
        <v>0</v>
      </c>
      <c r="U105" s="576"/>
      <c r="V105" s="577"/>
      <c r="W105" s="578"/>
      <c r="X105" s="576"/>
      <c r="Y105" s="577"/>
      <c r="Z105" s="578"/>
      <c r="AA105" s="576">
        <v>2342.048</v>
      </c>
      <c r="AB105" s="577">
        <v>2342.048</v>
      </c>
      <c r="AC105" s="578">
        <v>0</v>
      </c>
      <c r="AD105" s="576"/>
      <c r="AE105" s="577"/>
      <c r="AF105" s="578"/>
      <c r="AG105" s="766">
        <f t="shared" si="17"/>
        <v>2342.048</v>
      </c>
      <c r="AH105" s="767">
        <f t="shared" si="18"/>
        <v>2342.048</v>
      </c>
      <c r="AI105" s="768">
        <f t="shared" si="19"/>
        <v>0</v>
      </c>
      <c r="AJ105" s="589"/>
      <c r="AK105" s="589"/>
    </row>
    <row r="106" spans="1:37" s="585" customFormat="1" ht="12.75" hidden="1" outlineLevel="1">
      <c r="A106" s="587">
        <v>43831</v>
      </c>
      <c r="B106" s="572" t="s">
        <v>580</v>
      </c>
      <c r="C106" s="576"/>
      <c r="D106" s="577"/>
      <c r="E106" s="578"/>
      <c r="F106" s="576"/>
      <c r="G106" s="577"/>
      <c r="H106" s="578"/>
      <c r="I106" s="576">
        <v>118145.306</v>
      </c>
      <c r="J106" s="577">
        <v>118145.306</v>
      </c>
      <c r="K106" s="578">
        <v>0</v>
      </c>
      <c r="L106" s="576">
        <v>18665.193</v>
      </c>
      <c r="M106" s="577">
        <v>15823.282</v>
      </c>
      <c r="N106" s="578">
        <v>2841.911</v>
      </c>
      <c r="O106" s="576"/>
      <c r="P106" s="577"/>
      <c r="Q106" s="578"/>
      <c r="R106" s="576"/>
      <c r="S106" s="577"/>
      <c r="T106" s="578"/>
      <c r="U106" s="576">
        <v>32499.378</v>
      </c>
      <c r="V106" s="577">
        <v>32499.378</v>
      </c>
      <c r="W106" s="578">
        <v>0</v>
      </c>
      <c r="X106" s="576">
        <v>32689.265</v>
      </c>
      <c r="Y106" s="577">
        <v>31326.698</v>
      </c>
      <c r="Z106" s="578">
        <v>1362.567</v>
      </c>
      <c r="AA106" s="576">
        <v>169499.764</v>
      </c>
      <c r="AB106" s="577">
        <v>165295.286</v>
      </c>
      <c r="AC106" s="578">
        <v>4204.478</v>
      </c>
      <c r="AD106" s="576"/>
      <c r="AE106" s="577"/>
      <c r="AF106" s="578"/>
      <c r="AG106" s="766">
        <f t="shared" si="17"/>
        <v>136810.499</v>
      </c>
      <c r="AH106" s="767">
        <f t="shared" si="18"/>
        <v>133968.588</v>
      </c>
      <c r="AI106" s="768">
        <f t="shared" si="19"/>
        <v>2841.911</v>
      </c>
      <c r="AJ106" s="589"/>
      <c r="AK106" s="589"/>
    </row>
    <row r="107" spans="1:37" s="585" customFormat="1" ht="12.75" hidden="1" outlineLevel="1">
      <c r="A107" s="587">
        <v>43831</v>
      </c>
      <c r="B107" s="572" t="s">
        <v>581</v>
      </c>
      <c r="C107" s="576"/>
      <c r="D107" s="577"/>
      <c r="E107" s="578"/>
      <c r="F107" s="576">
        <v>17.4</v>
      </c>
      <c r="G107" s="577">
        <v>17.4</v>
      </c>
      <c r="H107" s="578">
        <v>0</v>
      </c>
      <c r="I107" s="576">
        <v>530847.831</v>
      </c>
      <c r="J107" s="577">
        <v>506496.416</v>
      </c>
      <c r="K107" s="578">
        <v>24351.415</v>
      </c>
      <c r="L107" s="576"/>
      <c r="M107" s="577"/>
      <c r="N107" s="578"/>
      <c r="O107" s="576">
        <v>365.105</v>
      </c>
      <c r="P107" s="577">
        <v>365.105</v>
      </c>
      <c r="Q107" s="578">
        <v>0</v>
      </c>
      <c r="R107" s="576">
        <v>64011.17</v>
      </c>
      <c r="S107" s="577">
        <v>63585.657</v>
      </c>
      <c r="T107" s="578">
        <v>425.513</v>
      </c>
      <c r="U107" s="576">
        <v>75492.18</v>
      </c>
      <c r="V107" s="577">
        <v>67887.218</v>
      </c>
      <c r="W107" s="578">
        <v>7604.962</v>
      </c>
      <c r="X107" s="576"/>
      <c r="Y107" s="577"/>
      <c r="Z107" s="578"/>
      <c r="AA107" s="576">
        <v>530865.231</v>
      </c>
      <c r="AB107" s="577">
        <v>506513.816</v>
      </c>
      <c r="AC107" s="578">
        <v>24351.415</v>
      </c>
      <c r="AD107" s="576"/>
      <c r="AE107" s="577"/>
      <c r="AF107" s="578"/>
      <c r="AG107" s="766">
        <f t="shared" si="17"/>
        <v>530865.231</v>
      </c>
      <c r="AH107" s="767">
        <f t="shared" si="18"/>
        <v>506513.81600000005</v>
      </c>
      <c r="AI107" s="768">
        <f t="shared" si="19"/>
        <v>24351.415</v>
      </c>
      <c r="AJ107" s="589"/>
      <c r="AK107" s="589"/>
    </row>
    <row r="108" spans="1:37" s="585" customFormat="1" ht="12.75" hidden="1" outlineLevel="1">
      <c r="A108" s="587">
        <v>43831</v>
      </c>
      <c r="B108" s="572" t="s">
        <v>582</v>
      </c>
      <c r="C108" s="576"/>
      <c r="D108" s="577"/>
      <c r="E108" s="578"/>
      <c r="F108" s="576"/>
      <c r="G108" s="577"/>
      <c r="H108" s="578"/>
      <c r="I108" s="576"/>
      <c r="J108" s="577"/>
      <c r="K108" s="578"/>
      <c r="L108" s="576"/>
      <c r="M108" s="577"/>
      <c r="N108" s="578"/>
      <c r="O108" s="576">
        <v>4837.43</v>
      </c>
      <c r="P108" s="577">
        <v>4553.48</v>
      </c>
      <c r="Q108" s="578">
        <v>283.95</v>
      </c>
      <c r="R108" s="576"/>
      <c r="S108" s="577"/>
      <c r="T108" s="578"/>
      <c r="U108" s="576"/>
      <c r="V108" s="577"/>
      <c r="W108" s="578"/>
      <c r="X108" s="576"/>
      <c r="Y108" s="577"/>
      <c r="Z108" s="578"/>
      <c r="AA108" s="576"/>
      <c r="AB108" s="577"/>
      <c r="AC108" s="578"/>
      <c r="AD108" s="576"/>
      <c r="AE108" s="577"/>
      <c r="AF108" s="578"/>
      <c r="AG108" s="766">
        <f t="shared" si="17"/>
        <v>0</v>
      </c>
      <c r="AH108" s="767">
        <f t="shared" si="18"/>
        <v>0</v>
      </c>
      <c r="AI108" s="768">
        <f t="shared" si="19"/>
        <v>0</v>
      </c>
      <c r="AJ108" s="589"/>
      <c r="AK108" s="589"/>
    </row>
    <row r="109" spans="1:37" s="585" customFormat="1" ht="12.75" hidden="1" outlineLevel="1">
      <c r="A109" s="587">
        <v>43831</v>
      </c>
      <c r="B109" s="572" t="s">
        <v>584</v>
      </c>
      <c r="C109" s="576"/>
      <c r="D109" s="577"/>
      <c r="E109" s="578"/>
      <c r="F109" s="576">
        <v>282285.138</v>
      </c>
      <c r="G109" s="577">
        <v>281998.195</v>
      </c>
      <c r="H109" s="578">
        <v>286.943</v>
      </c>
      <c r="I109" s="576">
        <v>27728672.789</v>
      </c>
      <c r="J109" s="577">
        <v>27487882.171</v>
      </c>
      <c r="K109" s="578">
        <v>240790.618</v>
      </c>
      <c r="L109" s="576">
        <v>36866.564</v>
      </c>
      <c r="M109" s="577">
        <v>31004.261</v>
      </c>
      <c r="N109" s="578">
        <v>5862.303</v>
      </c>
      <c r="O109" s="576">
        <v>611449.515</v>
      </c>
      <c r="P109" s="577">
        <v>588030.701</v>
      </c>
      <c r="Q109" s="578">
        <v>23418.814</v>
      </c>
      <c r="R109" s="576">
        <v>244801.532</v>
      </c>
      <c r="S109" s="577">
        <v>219751.219</v>
      </c>
      <c r="T109" s="578">
        <v>25050.313</v>
      </c>
      <c r="U109" s="576">
        <v>316555.879</v>
      </c>
      <c r="V109" s="577">
        <v>308605.124</v>
      </c>
      <c r="W109" s="578">
        <v>7950.755</v>
      </c>
      <c r="X109" s="576">
        <v>24383.524</v>
      </c>
      <c r="Y109" s="577">
        <v>24180.493</v>
      </c>
      <c r="Z109" s="578">
        <v>203.031</v>
      </c>
      <c r="AA109" s="576">
        <v>28072208.015</v>
      </c>
      <c r="AB109" s="577">
        <v>27825065.12</v>
      </c>
      <c r="AC109" s="578">
        <v>247142.895</v>
      </c>
      <c r="AD109" s="576"/>
      <c r="AE109" s="577"/>
      <c r="AF109" s="578"/>
      <c r="AG109" s="766">
        <f t="shared" si="17"/>
        <v>28047824.491</v>
      </c>
      <c r="AH109" s="767">
        <f t="shared" si="18"/>
        <v>27800884.627</v>
      </c>
      <c r="AI109" s="768">
        <f t="shared" si="19"/>
        <v>246939.864</v>
      </c>
      <c r="AJ109" s="589"/>
      <c r="AK109" s="589"/>
    </row>
    <row r="110" spans="1:37" s="585" customFormat="1" ht="12.75" hidden="1" outlineLevel="1">
      <c r="A110" s="587">
        <v>43831</v>
      </c>
      <c r="B110" s="572" t="s">
        <v>585</v>
      </c>
      <c r="C110" s="576"/>
      <c r="D110" s="577"/>
      <c r="E110" s="578"/>
      <c r="F110" s="576">
        <v>102520.768</v>
      </c>
      <c r="G110" s="577">
        <v>94450.736</v>
      </c>
      <c r="H110" s="578">
        <v>8070.032</v>
      </c>
      <c r="I110" s="576">
        <v>255017.368</v>
      </c>
      <c r="J110" s="577">
        <v>243906.825</v>
      </c>
      <c r="K110" s="578">
        <v>11110.543</v>
      </c>
      <c r="L110" s="576">
        <v>9569.956</v>
      </c>
      <c r="M110" s="577">
        <v>9569.956</v>
      </c>
      <c r="N110" s="578">
        <v>0</v>
      </c>
      <c r="O110" s="576">
        <v>7011.813</v>
      </c>
      <c r="P110" s="577">
        <v>7011.813</v>
      </c>
      <c r="Q110" s="578">
        <v>0</v>
      </c>
      <c r="R110" s="576">
        <v>1336.971</v>
      </c>
      <c r="S110" s="577">
        <v>1336.971</v>
      </c>
      <c r="T110" s="578">
        <v>0</v>
      </c>
      <c r="U110" s="576">
        <v>24992.947</v>
      </c>
      <c r="V110" s="577">
        <v>24992.947</v>
      </c>
      <c r="W110" s="578">
        <v>0</v>
      </c>
      <c r="X110" s="576"/>
      <c r="Y110" s="577"/>
      <c r="Z110" s="578"/>
      <c r="AA110" s="576">
        <v>367108.092</v>
      </c>
      <c r="AB110" s="577">
        <v>347927.517</v>
      </c>
      <c r="AC110" s="578">
        <v>19180.575</v>
      </c>
      <c r="AD110" s="576"/>
      <c r="AE110" s="577"/>
      <c r="AF110" s="578"/>
      <c r="AG110" s="766">
        <f t="shared" si="17"/>
        <v>367108.092</v>
      </c>
      <c r="AH110" s="767">
        <f t="shared" si="18"/>
        <v>347927.517</v>
      </c>
      <c r="AI110" s="768">
        <f t="shared" si="19"/>
        <v>19180.575</v>
      </c>
      <c r="AJ110" s="589"/>
      <c r="AK110" s="589"/>
    </row>
    <row r="111" spans="1:37" s="585" customFormat="1" ht="12.75" hidden="1" outlineLevel="1">
      <c r="A111" s="587">
        <v>43831</v>
      </c>
      <c r="B111" s="572" t="s">
        <v>586</v>
      </c>
      <c r="C111" s="576"/>
      <c r="D111" s="577"/>
      <c r="E111" s="578"/>
      <c r="F111" s="576"/>
      <c r="G111" s="577"/>
      <c r="H111" s="578"/>
      <c r="I111" s="576">
        <v>19834.455</v>
      </c>
      <c r="J111" s="577">
        <v>19834.455</v>
      </c>
      <c r="K111" s="578">
        <v>0</v>
      </c>
      <c r="L111" s="576"/>
      <c r="M111" s="577"/>
      <c r="N111" s="578"/>
      <c r="O111" s="576"/>
      <c r="P111" s="577"/>
      <c r="Q111" s="578"/>
      <c r="R111" s="576"/>
      <c r="S111" s="577"/>
      <c r="T111" s="578"/>
      <c r="U111" s="576"/>
      <c r="V111" s="577"/>
      <c r="W111" s="578"/>
      <c r="X111" s="576"/>
      <c r="Y111" s="577"/>
      <c r="Z111" s="578"/>
      <c r="AA111" s="576">
        <v>19834.455</v>
      </c>
      <c r="AB111" s="577">
        <v>19834.455</v>
      </c>
      <c r="AC111" s="578">
        <v>0</v>
      </c>
      <c r="AD111" s="576"/>
      <c r="AE111" s="577"/>
      <c r="AF111" s="578"/>
      <c r="AG111" s="766">
        <f t="shared" si="17"/>
        <v>19834.455</v>
      </c>
      <c r="AH111" s="767">
        <f t="shared" si="18"/>
        <v>19834.455</v>
      </c>
      <c r="AI111" s="768">
        <f t="shared" si="19"/>
        <v>0</v>
      </c>
      <c r="AJ111" s="589"/>
      <c r="AK111" s="589"/>
    </row>
    <row r="112" spans="1:37" s="585" customFormat="1" ht="12.75" hidden="1" outlineLevel="1">
      <c r="A112" s="587">
        <v>43831</v>
      </c>
      <c r="B112" s="572" t="s">
        <v>587</v>
      </c>
      <c r="C112" s="576"/>
      <c r="D112" s="577"/>
      <c r="E112" s="578"/>
      <c r="F112" s="576">
        <v>43076.162</v>
      </c>
      <c r="G112" s="577">
        <v>43076.162</v>
      </c>
      <c r="H112" s="578">
        <v>0</v>
      </c>
      <c r="I112" s="576">
        <v>7357537.284</v>
      </c>
      <c r="J112" s="577">
        <v>7277596.789</v>
      </c>
      <c r="K112" s="578">
        <v>79940.495</v>
      </c>
      <c r="L112" s="576">
        <v>18441784.526</v>
      </c>
      <c r="M112" s="577">
        <v>18088951.779</v>
      </c>
      <c r="N112" s="578">
        <v>352832.747</v>
      </c>
      <c r="O112" s="576">
        <v>40777.071</v>
      </c>
      <c r="P112" s="577">
        <v>40777.071</v>
      </c>
      <c r="Q112" s="578">
        <v>0</v>
      </c>
      <c r="R112" s="576">
        <v>610187.876</v>
      </c>
      <c r="S112" s="577">
        <v>605748.041</v>
      </c>
      <c r="T112" s="578">
        <v>4439.835</v>
      </c>
      <c r="U112" s="576">
        <v>2731880.633</v>
      </c>
      <c r="V112" s="577">
        <v>2574889.389</v>
      </c>
      <c r="W112" s="578">
        <v>156991.244</v>
      </c>
      <c r="X112" s="576">
        <v>1087421.26</v>
      </c>
      <c r="Y112" s="577">
        <v>1061530.199</v>
      </c>
      <c r="Z112" s="578">
        <v>25891.061</v>
      </c>
      <c r="AA112" s="576">
        <v>26929819.232</v>
      </c>
      <c r="AB112" s="577">
        <v>26471154.929</v>
      </c>
      <c r="AC112" s="578">
        <v>458664.303</v>
      </c>
      <c r="AD112" s="576"/>
      <c r="AE112" s="577"/>
      <c r="AF112" s="578"/>
      <c r="AG112" s="766">
        <f aca="true" t="shared" si="20" ref="AG112:AG123">C112+F112+I112+L112</f>
        <v>25842397.972</v>
      </c>
      <c r="AH112" s="767">
        <f aca="true" t="shared" si="21" ref="AH112:AH123">D112+G112+J112+M112</f>
        <v>25409624.729999997</v>
      </c>
      <c r="AI112" s="768">
        <f aca="true" t="shared" si="22" ref="AI112:AI123">E112+H112+K112+N112</f>
        <v>432773.24199999997</v>
      </c>
      <c r="AJ112" s="589"/>
      <c r="AK112" s="589"/>
    </row>
    <row r="113" spans="1:37" s="585" customFormat="1" ht="12.75" hidden="1" outlineLevel="1">
      <c r="A113" s="587">
        <v>43831</v>
      </c>
      <c r="B113" s="572" t="s">
        <v>588</v>
      </c>
      <c r="C113" s="576"/>
      <c r="D113" s="577"/>
      <c r="E113" s="578"/>
      <c r="F113" s="576">
        <v>13.632</v>
      </c>
      <c r="G113" s="577">
        <v>13.632</v>
      </c>
      <c r="H113" s="578">
        <v>0</v>
      </c>
      <c r="I113" s="576">
        <v>4796.942</v>
      </c>
      <c r="J113" s="577">
        <v>4796.942</v>
      </c>
      <c r="K113" s="578">
        <v>0</v>
      </c>
      <c r="L113" s="576"/>
      <c r="M113" s="577"/>
      <c r="N113" s="578"/>
      <c r="O113" s="576">
        <v>63198.411</v>
      </c>
      <c r="P113" s="577">
        <v>62113.957</v>
      </c>
      <c r="Q113" s="578">
        <v>1084.454</v>
      </c>
      <c r="R113" s="576">
        <v>4219.295</v>
      </c>
      <c r="S113" s="577">
        <v>4219.295</v>
      </c>
      <c r="T113" s="578">
        <v>0</v>
      </c>
      <c r="U113" s="576">
        <v>345049.701</v>
      </c>
      <c r="V113" s="577">
        <v>345049.701</v>
      </c>
      <c r="W113" s="578">
        <v>0</v>
      </c>
      <c r="X113" s="576"/>
      <c r="Y113" s="577"/>
      <c r="Z113" s="578"/>
      <c r="AA113" s="576">
        <v>4810.574</v>
      </c>
      <c r="AB113" s="577">
        <v>4810.574</v>
      </c>
      <c r="AC113" s="578">
        <v>0</v>
      </c>
      <c r="AD113" s="576"/>
      <c r="AE113" s="577"/>
      <c r="AF113" s="578"/>
      <c r="AG113" s="766">
        <f t="shared" si="20"/>
        <v>4810.574</v>
      </c>
      <c r="AH113" s="767">
        <f t="shared" si="21"/>
        <v>4810.574</v>
      </c>
      <c r="AI113" s="768">
        <f t="shared" si="22"/>
        <v>0</v>
      </c>
      <c r="AJ113" s="589"/>
      <c r="AK113" s="589"/>
    </row>
    <row r="114" spans="1:37" s="585" customFormat="1" ht="12.75" hidden="1" outlineLevel="1">
      <c r="A114" s="587">
        <v>43831</v>
      </c>
      <c r="B114" s="572" t="s">
        <v>589</v>
      </c>
      <c r="C114" s="576"/>
      <c r="D114" s="577"/>
      <c r="E114" s="578"/>
      <c r="F114" s="576">
        <v>640.909</v>
      </c>
      <c r="G114" s="577">
        <v>640.909</v>
      </c>
      <c r="H114" s="578">
        <v>0</v>
      </c>
      <c r="I114" s="576">
        <v>11319906.472</v>
      </c>
      <c r="J114" s="577">
        <v>11209411.649</v>
      </c>
      <c r="K114" s="578">
        <v>110494.823</v>
      </c>
      <c r="L114" s="576">
        <v>21633.937</v>
      </c>
      <c r="M114" s="577">
        <v>21633.937</v>
      </c>
      <c r="N114" s="578">
        <v>0</v>
      </c>
      <c r="O114" s="576"/>
      <c r="P114" s="577"/>
      <c r="Q114" s="578"/>
      <c r="R114" s="576">
        <v>983907.822</v>
      </c>
      <c r="S114" s="577">
        <v>961632.037</v>
      </c>
      <c r="T114" s="578">
        <v>22275.785</v>
      </c>
      <c r="U114" s="576">
        <v>506617.716</v>
      </c>
      <c r="V114" s="577">
        <v>502159.693</v>
      </c>
      <c r="W114" s="578">
        <v>4458.023</v>
      </c>
      <c r="X114" s="576">
        <v>659811.744</v>
      </c>
      <c r="Y114" s="577">
        <v>651418.902</v>
      </c>
      <c r="Z114" s="578">
        <v>8392.842</v>
      </c>
      <c r="AA114" s="576">
        <v>12001993.062</v>
      </c>
      <c r="AB114" s="577">
        <v>11883105.397</v>
      </c>
      <c r="AC114" s="578">
        <v>118887.665</v>
      </c>
      <c r="AD114" s="576"/>
      <c r="AE114" s="577"/>
      <c r="AF114" s="578"/>
      <c r="AG114" s="766">
        <f t="shared" si="20"/>
        <v>11342181.318</v>
      </c>
      <c r="AH114" s="767">
        <f t="shared" si="21"/>
        <v>11231686.495000001</v>
      </c>
      <c r="AI114" s="768">
        <f t="shared" si="22"/>
        <v>110494.823</v>
      </c>
      <c r="AJ114" s="589"/>
      <c r="AK114" s="589"/>
    </row>
    <row r="115" spans="1:37" s="585" customFormat="1" ht="12.75" hidden="1" outlineLevel="1">
      <c r="A115" s="587">
        <v>43831</v>
      </c>
      <c r="B115" s="572" t="s">
        <v>590</v>
      </c>
      <c r="C115" s="576"/>
      <c r="D115" s="577"/>
      <c r="E115" s="578"/>
      <c r="F115" s="576">
        <v>31775.277</v>
      </c>
      <c r="G115" s="577">
        <v>29803.613</v>
      </c>
      <c r="H115" s="578">
        <v>1971.664</v>
      </c>
      <c r="I115" s="576">
        <v>374475.319</v>
      </c>
      <c r="J115" s="577">
        <v>339882.002</v>
      </c>
      <c r="K115" s="578">
        <v>34593.317</v>
      </c>
      <c r="L115" s="576">
        <v>140499.81</v>
      </c>
      <c r="M115" s="577">
        <v>117301.937</v>
      </c>
      <c r="N115" s="578">
        <v>23197.873</v>
      </c>
      <c r="O115" s="576">
        <v>31672.913</v>
      </c>
      <c r="P115" s="577">
        <v>31398.49</v>
      </c>
      <c r="Q115" s="578">
        <v>274.423</v>
      </c>
      <c r="R115" s="576">
        <v>604164.186</v>
      </c>
      <c r="S115" s="577">
        <v>535544.126</v>
      </c>
      <c r="T115" s="578">
        <v>68620.06</v>
      </c>
      <c r="U115" s="576">
        <v>117421.488</v>
      </c>
      <c r="V115" s="577">
        <v>101533.335</v>
      </c>
      <c r="W115" s="578">
        <v>15888.153</v>
      </c>
      <c r="X115" s="576"/>
      <c r="Y115" s="577"/>
      <c r="Z115" s="578"/>
      <c r="AA115" s="576">
        <v>546750.406</v>
      </c>
      <c r="AB115" s="577">
        <v>486987.552</v>
      </c>
      <c r="AC115" s="578">
        <v>59762.854</v>
      </c>
      <c r="AD115" s="576"/>
      <c r="AE115" s="577"/>
      <c r="AF115" s="578"/>
      <c r="AG115" s="766">
        <f t="shared" si="20"/>
        <v>546750.406</v>
      </c>
      <c r="AH115" s="767">
        <f t="shared" si="21"/>
        <v>486987.552</v>
      </c>
      <c r="AI115" s="768">
        <f t="shared" si="22"/>
        <v>59762.854</v>
      </c>
      <c r="AJ115" s="589"/>
      <c r="AK115" s="589"/>
    </row>
    <row r="116" spans="1:37" s="585" customFormat="1" ht="12.75" hidden="1" outlineLevel="1">
      <c r="A116" s="587">
        <v>43831</v>
      </c>
      <c r="B116" s="572" t="s">
        <v>591</v>
      </c>
      <c r="C116" s="576"/>
      <c r="D116" s="577"/>
      <c r="E116" s="578"/>
      <c r="F116" s="576"/>
      <c r="G116" s="577"/>
      <c r="H116" s="578"/>
      <c r="I116" s="576">
        <v>54345.137</v>
      </c>
      <c r="J116" s="577">
        <v>53889.897</v>
      </c>
      <c r="K116" s="578">
        <v>455.24</v>
      </c>
      <c r="L116" s="576">
        <v>4048.955</v>
      </c>
      <c r="M116" s="577">
        <v>1736.085</v>
      </c>
      <c r="N116" s="578">
        <v>2312.87</v>
      </c>
      <c r="O116" s="576"/>
      <c r="P116" s="577"/>
      <c r="Q116" s="578"/>
      <c r="R116" s="576"/>
      <c r="S116" s="577"/>
      <c r="T116" s="578"/>
      <c r="U116" s="576"/>
      <c r="V116" s="577"/>
      <c r="W116" s="578"/>
      <c r="X116" s="576"/>
      <c r="Y116" s="577"/>
      <c r="Z116" s="578"/>
      <c r="AA116" s="576">
        <v>58394.092</v>
      </c>
      <c r="AB116" s="577">
        <v>55625.982</v>
      </c>
      <c r="AC116" s="578">
        <v>2768.11</v>
      </c>
      <c r="AD116" s="576"/>
      <c r="AE116" s="577"/>
      <c r="AF116" s="578"/>
      <c r="AG116" s="766">
        <f t="shared" si="20"/>
        <v>58394.092000000004</v>
      </c>
      <c r="AH116" s="767">
        <f t="shared" si="21"/>
        <v>55625.981999999996</v>
      </c>
      <c r="AI116" s="768">
        <f t="shared" si="22"/>
        <v>2768.1099999999997</v>
      </c>
      <c r="AJ116" s="589"/>
      <c r="AK116" s="589"/>
    </row>
    <row r="117" spans="1:37" s="585" customFormat="1" ht="12.75" hidden="1" outlineLevel="1">
      <c r="A117" s="587">
        <v>43831</v>
      </c>
      <c r="B117" s="572" t="s">
        <v>592</v>
      </c>
      <c r="C117" s="576"/>
      <c r="D117" s="577"/>
      <c r="E117" s="578"/>
      <c r="F117" s="576"/>
      <c r="G117" s="577"/>
      <c r="H117" s="578"/>
      <c r="I117" s="576"/>
      <c r="J117" s="577"/>
      <c r="K117" s="578"/>
      <c r="L117" s="576">
        <v>2854.731</v>
      </c>
      <c r="M117" s="577">
        <v>2854.731</v>
      </c>
      <c r="N117" s="578">
        <v>0</v>
      </c>
      <c r="O117" s="576"/>
      <c r="P117" s="577"/>
      <c r="Q117" s="578"/>
      <c r="R117" s="576"/>
      <c r="S117" s="577"/>
      <c r="T117" s="578"/>
      <c r="U117" s="576"/>
      <c r="V117" s="577"/>
      <c r="W117" s="578"/>
      <c r="X117" s="576">
        <v>12081.307</v>
      </c>
      <c r="Y117" s="577">
        <v>12081.307</v>
      </c>
      <c r="Z117" s="578">
        <v>0</v>
      </c>
      <c r="AA117" s="576">
        <v>14936.038</v>
      </c>
      <c r="AB117" s="577">
        <v>14936.038</v>
      </c>
      <c r="AC117" s="578">
        <v>0</v>
      </c>
      <c r="AD117" s="576"/>
      <c r="AE117" s="577"/>
      <c r="AF117" s="578"/>
      <c r="AG117" s="766">
        <f t="shared" si="20"/>
        <v>2854.731</v>
      </c>
      <c r="AH117" s="767">
        <f t="shared" si="21"/>
        <v>2854.731</v>
      </c>
      <c r="AI117" s="768">
        <f t="shared" si="22"/>
        <v>0</v>
      </c>
      <c r="AJ117" s="589"/>
      <c r="AK117" s="589"/>
    </row>
    <row r="118" spans="1:37" s="585" customFormat="1" ht="12.75" hidden="1" outlineLevel="1">
      <c r="A118" s="587">
        <v>43831</v>
      </c>
      <c r="B118" s="572" t="s">
        <v>593</v>
      </c>
      <c r="C118" s="576"/>
      <c r="D118" s="577"/>
      <c r="E118" s="578"/>
      <c r="F118" s="576"/>
      <c r="G118" s="577"/>
      <c r="H118" s="578"/>
      <c r="I118" s="576"/>
      <c r="J118" s="577"/>
      <c r="K118" s="578"/>
      <c r="L118" s="576"/>
      <c r="M118" s="577"/>
      <c r="N118" s="578"/>
      <c r="O118" s="576">
        <v>2804.234</v>
      </c>
      <c r="P118" s="577">
        <v>2635.877</v>
      </c>
      <c r="Q118" s="578">
        <v>168.357</v>
      </c>
      <c r="R118" s="576"/>
      <c r="S118" s="577"/>
      <c r="T118" s="578"/>
      <c r="U118" s="576"/>
      <c r="V118" s="577"/>
      <c r="W118" s="578"/>
      <c r="X118" s="576"/>
      <c r="Y118" s="577"/>
      <c r="Z118" s="578"/>
      <c r="AA118" s="576"/>
      <c r="AB118" s="577"/>
      <c r="AC118" s="578"/>
      <c r="AD118" s="576"/>
      <c r="AE118" s="577"/>
      <c r="AF118" s="578"/>
      <c r="AG118" s="766">
        <f t="shared" si="20"/>
        <v>0</v>
      </c>
      <c r="AH118" s="767">
        <f t="shared" si="21"/>
        <v>0</v>
      </c>
      <c r="AI118" s="768">
        <f t="shared" si="22"/>
        <v>0</v>
      </c>
      <c r="AJ118" s="589"/>
      <c r="AK118" s="589"/>
    </row>
    <row r="119" spans="1:37" s="585" customFormat="1" ht="12.75" hidden="1" outlineLevel="1">
      <c r="A119" s="587">
        <v>43831</v>
      </c>
      <c r="B119" s="572" t="s">
        <v>594</v>
      </c>
      <c r="C119" s="576"/>
      <c r="D119" s="577"/>
      <c r="E119" s="578"/>
      <c r="F119" s="576"/>
      <c r="G119" s="577"/>
      <c r="H119" s="578"/>
      <c r="I119" s="576">
        <v>101585.327</v>
      </c>
      <c r="J119" s="577">
        <v>101585.327</v>
      </c>
      <c r="K119" s="578">
        <v>0</v>
      </c>
      <c r="L119" s="576">
        <v>47153.035</v>
      </c>
      <c r="M119" s="577">
        <v>46172.368</v>
      </c>
      <c r="N119" s="578">
        <v>980.667</v>
      </c>
      <c r="O119" s="576">
        <v>67364.432</v>
      </c>
      <c r="P119" s="577">
        <v>10194.847</v>
      </c>
      <c r="Q119" s="578">
        <v>57169.585</v>
      </c>
      <c r="R119" s="576"/>
      <c r="S119" s="577"/>
      <c r="T119" s="578"/>
      <c r="U119" s="576">
        <v>19331.43</v>
      </c>
      <c r="V119" s="577">
        <v>19331.43</v>
      </c>
      <c r="W119" s="578">
        <v>0</v>
      </c>
      <c r="X119" s="576"/>
      <c r="Y119" s="577"/>
      <c r="Z119" s="578"/>
      <c r="AA119" s="576">
        <v>148738.362</v>
      </c>
      <c r="AB119" s="577">
        <v>147757.695</v>
      </c>
      <c r="AC119" s="578">
        <v>980.667</v>
      </c>
      <c r="AD119" s="576"/>
      <c r="AE119" s="577"/>
      <c r="AF119" s="578"/>
      <c r="AG119" s="766">
        <f t="shared" si="20"/>
        <v>148738.36200000002</v>
      </c>
      <c r="AH119" s="767">
        <f t="shared" si="21"/>
        <v>147757.695</v>
      </c>
      <c r="AI119" s="768">
        <f t="shared" si="22"/>
        <v>980.667</v>
      </c>
      <c r="AJ119" s="589"/>
      <c r="AK119" s="589"/>
    </row>
    <row r="120" spans="1:37" s="585" customFormat="1" ht="12.75" hidden="1" outlineLevel="1">
      <c r="A120" s="587">
        <v>43831</v>
      </c>
      <c r="B120" s="572" t="s">
        <v>670</v>
      </c>
      <c r="C120" s="576"/>
      <c r="D120" s="577"/>
      <c r="E120" s="578"/>
      <c r="F120" s="576"/>
      <c r="G120" s="577"/>
      <c r="H120" s="578"/>
      <c r="I120" s="576"/>
      <c r="J120" s="577"/>
      <c r="K120" s="578"/>
      <c r="L120" s="576"/>
      <c r="M120" s="577"/>
      <c r="N120" s="578"/>
      <c r="O120" s="576"/>
      <c r="P120" s="577"/>
      <c r="Q120" s="578"/>
      <c r="R120" s="576"/>
      <c r="S120" s="577"/>
      <c r="T120" s="578"/>
      <c r="U120" s="576"/>
      <c r="V120" s="577"/>
      <c r="W120" s="578"/>
      <c r="X120" s="576">
        <v>13410.319</v>
      </c>
      <c r="Y120" s="577">
        <v>13410.319</v>
      </c>
      <c r="Z120" s="578">
        <v>0</v>
      </c>
      <c r="AA120" s="576">
        <v>13410.319</v>
      </c>
      <c r="AB120" s="577">
        <v>13410.319</v>
      </c>
      <c r="AC120" s="578">
        <v>0</v>
      </c>
      <c r="AD120" s="576"/>
      <c r="AE120" s="577"/>
      <c r="AF120" s="578"/>
      <c r="AG120" s="766">
        <f t="shared" si="20"/>
        <v>0</v>
      </c>
      <c r="AH120" s="767">
        <f t="shared" si="21"/>
        <v>0</v>
      </c>
      <c r="AI120" s="768">
        <f t="shared" si="22"/>
        <v>0</v>
      </c>
      <c r="AJ120" s="589"/>
      <c r="AK120" s="589"/>
    </row>
    <row r="121" spans="1:37" s="585" customFormat="1" ht="12.75" hidden="1" outlineLevel="1">
      <c r="A121" s="587">
        <v>43831</v>
      </c>
      <c r="B121" s="572" t="s">
        <v>595</v>
      </c>
      <c r="C121" s="576"/>
      <c r="D121" s="577"/>
      <c r="E121" s="578"/>
      <c r="F121" s="576">
        <v>100865.13</v>
      </c>
      <c r="G121" s="577">
        <v>86638.713</v>
      </c>
      <c r="H121" s="578">
        <v>14226.417</v>
      </c>
      <c r="I121" s="576">
        <v>7771488.389</v>
      </c>
      <c r="J121" s="577">
        <v>7551591.796</v>
      </c>
      <c r="K121" s="578">
        <v>219896.593</v>
      </c>
      <c r="L121" s="576">
        <v>7315226.455</v>
      </c>
      <c r="M121" s="577">
        <v>6940774.377</v>
      </c>
      <c r="N121" s="578">
        <v>374452.078</v>
      </c>
      <c r="O121" s="576">
        <v>16117.049</v>
      </c>
      <c r="P121" s="577">
        <v>16106.565</v>
      </c>
      <c r="Q121" s="578">
        <v>10.484</v>
      </c>
      <c r="R121" s="576">
        <v>1650995.095</v>
      </c>
      <c r="S121" s="577">
        <v>1554796.785</v>
      </c>
      <c r="T121" s="578">
        <v>96198.31</v>
      </c>
      <c r="U121" s="576">
        <v>326717.171</v>
      </c>
      <c r="V121" s="577">
        <v>324523.343</v>
      </c>
      <c r="W121" s="578">
        <v>2193.828</v>
      </c>
      <c r="X121" s="576">
        <v>340836.919</v>
      </c>
      <c r="Y121" s="577">
        <v>318374.972</v>
      </c>
      <c r="Z121" s="578">
        <v>22461.947</v>
      </c>
      <c r="AA121" s="576">
        <v>15528416.893</v>
      </c>
      <c r="AB121" s="577">
        <v>14897379.858</v>
      </c>
      <c r="AC121" s="578">
        <v>631037.035</v>
      </c>
      <c r="AD121" s="576"/>
      <c r="AE121" s="577"/>
      <c r="AF121" s="578"/>
      <c r="AG121" s="766">
        <f t="shared" si="20"/>
        <v>15187579.974</v>
      </c>
      <c r="AH121" s="767">
        <f t="shared" si="21"/>
        <v>14579004.886</v>
      </c>
      <c r="AI121" s="768">
        <f t="shared" si="22"/>
        <v>608575.088</v>
      </c>
      <c r="AJ121" s="589"/>
      <c r="AK121" s="589"/>
    </row>
    <row r="122" spans="1:37" s="585" customFormat="1" ht="12.75" hidden="1" outlineLevel="1">
      <c r="A122" s="587">
        <v>43831</v>
      </c>
      <c r="B122" s="572" t="s">
        <v>596</v>
      </c>
      <c r="C122" s="576"/>
      <c r="D122" s="577"/>
      <c r="E122" s="578"/>
      <c r="F122" s="576">
        <v>227526.181</v>
      </c>
      <c r="G122" s="577">
        <v>213330.561</v>
      </c>
      <c r="H122" s="578">
        <v>14195.62</v>
      </c>
      <c r="I122" s="576">
        <v>19929816.34</v>
      </c>
      <c r="J122" s="577">
        <v>19568308.173</v>
      </c>
      <c r="K122" s="578">
        <v>361508.167</v>
      </c>
      <c r="L122" s="576">
        <v>1804426.924</v>
      </c>
      <c r="M122" s="577">
        <v>1801079.601</v>
      </c>
      <c r="N122" s="578">
        <v>3347.323</v>
      </c>
      <c r="O122" s="576"/>
      <c r="P122" s="577"/>
      <c r="Q122" s="578"/>
      <c r="R122" s="576">
        <v>200258.94</v>
      </c>
      <c r="S122" s="577">
        <v>197038.163</v>
      </c>
      <c r="T122" s="578">
        <v>3220.777</v>
      </c>
      <c r="U122" s="576">
        <v>139608.92</v>
      </c>
      <c r="V122" s="577">
        <v>138644.915</v>
      </c>
      <c r="W122" s="578">
        <v>964.005</v>
      </c>
      <c r="X122" s="576">
        <v>544805.492</v>
      </c>
      <c r="Y122" s="577">
        <v>543783.669</v>
      </c>
      <c r="Z122" s="578">
        <v>1021.823</v>
      </c>
      <c r="AA122" s="576">
        <v>22506574.937</v>
      </c>
      <c r="AB122" s="577">
        <v>22126502.004</v>
      </c>
      <c r="AC122" s="578">
        <v>380072.933</v>
      </c>
      <c r="AD122" s="576"/>
      <c r="AE122" s="577"/>
      <c r="AF122" s="578"/>
      <c r="AG122" s="766">
        <f t="shared" si="20"/>
        <v>21961769.445</v>
      </c>
      <c r="AH122" s="767">
        <f t="shared" si="21"/>
        <v>21582718.335</v>
      </c>
      <c r="AI122" s="768">
        <f t="shared" si="22"/>
        <v>379051.11</v>
      </c>
      <c r="AJ122" s="589"/>
      <c r="AK122" s="589"/>
    </row>
    <row r="123" spans="1:37" s="585" customFormat="1" ht="12.75" hidden="1" outlineLevel="1">
      <c r="A123" s="587">
        <v>43831</v>
      </c>
      <c r="B123" s="572" t="s">
        <v>597</v>
      </c>
      <c r="C123" s="576"/>
      <c r="D123" s="577"/>
      <c r="E123" s="578"/>
      <c r="F123" s="576"/>
      <c r="G123" s="577"/>
      <c r="H123" s="578"/>
      <c r="I123" s="576">
        <v>1005690.588</v>
      </c>
      <c r="J123" s="577">
        <v>998847.736</v>
      </c>
      <c r="K123" s="578">
        <v>6842.852</v>
      </c>
      <c r="L123" s="576">
        <v>474595.351</v>
      </c>
      <c r="M123" s="577">
        <v>472130.286</v>
      </c>
      <c r="N123" s="578">
        <v>2465.065</v>
      </c>
      <c r="O123" s="576">
        <v>112936.472</v>
      </c>
      <c r="P123" s="577">
        <v>112936.472</v>
      </c>
      <c r="Q123" s="578">
        <v>0</v>
      </c>
      <c r="R123" s="576">
        <v>73534.57</v>
      </c>
      <c r="S123" s="577">
        <v>73014.823</v>
      </c>
      <c r="T123" s="578">
        <v>519.747</v>
      </c>
      <c r="U123" s="576">
        <v>130288.616</v>
      </c>
      <c r="V123" s="577">
        <v>129652.75</v>
      </c>
      <c r="W123" s="578">
        <v>635.866</v>
      </c>
      <c r="X123" s="576"/>
      <c r="Y123" s="577"/>
      <c r="Z123" s="578"/>
      <c r="AA123" s="576">
        <v>1480285.939</v>
      </c>
      <c r="AB123" s="577">
        <v>1470978.022</v>
      </c>
      <c r="AC123" s="578">
        <v>9307.917</v>
      </c>
      <c r="AD123" s="576"/>
      <c r="AE123" s="577"/>
      <c r="AF123" s="578"/>
      <c r="AG123" s="766">
        <f t="shared" si="20"/>
        <v>1480285.939</v>
      </c>
      <c r="AH123" s="767">
        <f t="shared" si="21"/>
        <v>1470978.022</v>
      </c>
      <c r="AI123" s="768">
        <f t="shared" si="22"/>
        <v>9307.917</v>
      </c>
      <c r="AJ123" s="589"/>
      <c r="AK123" s="589"/>
    </row>
    <row r="124" spans="1:35" s="585" customFormat="1" ht="12.75" collapsed="1">
      <c r="A124" s="587">
        <v>43831</v>
      </c>
      <c r="B124" s="572" t="s">
        <v>598</v>
      </c>
      <c r="C124" s="782">
        <f>SUM(C101:C123)</f>
        <v>0</v>
      </c>
      <c r="D124" s="782">
        <f aca="true" t="shared" si="23" ref="D124:AI124">SUM(D101:D123)</f>
        <v>0</v>
      </c>
      <c r="E124" s="782">
        <f t="shared" si="23"/>
        <v>0</v>
      </c>
      <c r="F124" s="782">
        <f t="shared" si="23"/>
        <v>829606.211</v>
      </c>
      <c r="G124" s="782">
        <f t="shared" si="23"/>
        <v>780711.051</v>
      </c>
      <c r="H124" s="782">
        <f t="shared" si="23"/>
        <v>48895.16</v>
      </c>
      <c r="I124" s="782">
        <f t="shared" si="23"/>
        <v>84631205.088</v>
      </c>
      <c r="J124" s="782">
        <f t="shared" si="23"/>
        <v>83316782.391</v>
      </c>
      <c r="K124" s="782">
        <f t="shared" si="23"/>
        <v>1314422.6970000002</v>
      </c>
      <c r="L124" s="782">
        <f t="shared" si="23"/>
        <v>31369537.89599999</v>
      </c>
      <c r="M124" s="782">
        <f t="shared" si="23"/>
        <v>30488733.016999997</v>
      </c>
      <c r="N124" s="782">
        <f t="shared" si="23"/>
        <v>880804.8789999998</v>
      </c>
      <c r="O124" s="782">
        <f t="shared" si="23"/>
        <v>2946447.1160000004</v>
      </c>
      <c r="P124" s="782">
        <f t="shared" si="23"/>
        <v>2632364.9420000003</v>
      </c>
      <c r="Q124" s="782">
        <f t="shared" si="23"/>
        <v>314082.174</v>
      </c>
      <c r="R124" s="782">
        <f t="shared" si="23"/>
        <v>4936239.636000001</v>
      </c>
      <c r="S124" s="782">
        <f t="shared" si="23"/>
        <v>4702502.074999999</v>
      </c>
      <c r="T124" s="782">
        <f t="shared" si="23"/>
        <v>233737.56100000002</v>
      </c>
      <c r="U124" s="782">
        <f t="shared" si="23"/>
        <v>5054827.84</v>
      </c>
      <c r="V124" s="782">
        <f t="shared" si="23"/>
        <v>4802339.299000001</v>
      </c>
      <c r="W124" s="782">
        <f t="shared" si="23"/>
        <v>252488.54100000003</v>
      </c>
      <c r="X124" s="782">
        <f t="shared" si="23"/>
        <v>3399757.69</v>
      </c>
      <c r="Y124" s="782">
        <f t="shared" si="23"/>
        <v>3331676.403</v>
      </c>
      <c r="Z124" s="782">
        <f t="shared" si="23"/>
        <v>68081.28700000001</v>
      </c>
      <c r="AA124" s="782">
        <f t="shared" si="23"/>
        <v>120230106.88500004</v>
      </c>
      <c r="AB124" s="782">
        <f t="shared" si="23"/>
        <v>117917902.862</v>
      </c>
      <c r="AC124" s="782">
        <f t="shared" si="23"/>
        <v>2312204.023</v>
      </c>
      <c r="AD124" s="782">
        <f t="shared" si="23"/>
        <v>0</v>
      </c>
      <c r="AE124" s="782">
        <f t="shared" si="23"/>
        <v>0</v>
      </c>
      <c r="AF124" s="782">
        <f t="shared" si="23"/>
        <v>0</v>
      </c>
      <c r="AG124" s="782">
        <f t="shared" si="23"/>
        <v>116830349.19500001</v>
      </c>
      <c r="AH124" s="782">
        <f t="shared" si="23"/>
        <v>114586226.459</v>
      </c>
      <c r="AI124" s="782">
        <f t="shared" si="23"/>
        <v>2244122.736</v>
      </c>
    </row>
    <row r="125" spans="1:37" s="585" customFormat="1" ht="12.75" hidden="1" outlineLevel="1">
      <c r="A125" s="587">
        <v>43862</v>
      </c>
      <c r="B125" s="572" t="s">
        <v>574</v>
      </c>
      <c r="C125" s="576"/>
      <c r="D125" s="577"/>
      <c r="E125" s="578"/>
      <c r="F125" s="576">
        <v>39552.871</v>
      </c>
      <c r="G125" s="577">
        <v>30334.467</v>
      </c>
      <c r="H125" s="578">
        <v>9218.404</v>
      </c>
      <c r="I125" s="576">
        <v>80505.4</v>
      </c>
      <c r="J125" s="577">
        <v>73289.626</v>
      </c>
      <c r="K125" s="578">
        <v>7215.774</v>
      </c>
      <c r="L125" s="576">
        <v>652624.167</v>
      </c>
      <c r="M125" s="577">
        <v>618160.284</v>
      </c>
      <c r="N125" s="578">
        <v>34463.883</v>
      </c>
      <c r="O125" s="576"/>
      <c r="P125" s="577"/>
      <c r="Q125" s="578"/>
      <c r="R125" s="576">
        <v>42298.299</v>
      </c>
      <c r="S125" s="577">
        <v>40949.31</v>
      </c>
      <c r="T125" s="578">
        <v>1348.989</v>
      </c>
      <c r="U125" s="576">
        <v>132463.18</v>
      </c>
      <c r="V125" s="577">
        <v>132463.18</v>
      </c>
      <c r="W125" s="578">
        <v>0</v>
      </c>
      <c r="X125" s="576"/>
      <c r="Y125" s="577"/>
      <c r="Z125" s="578"/>
      <c r="AA125" s="576">
        <v>772682.438</v>
      </c>
      <c r="AB125" s="577">
        <v>721784.377</v>
      </c>
      <c r="AC125" s="578">
        <v>50898.061</v>
      </c>
      <c r="AD125" s="576"/>
      <c r="AE125" s="577"/>
      <c r="AF125" s="578"/>
      <c r="AG125" s="766">
        <f aca="true" t="shared" si="24" ref="AG125:AG140">C125+F125+I125+L125</f>
        <v>772682.438</v>
      </c>
      <c r="AH125" s="767">
        <f aca="true" t="shared" si="25" ref="AH125:AH140">D125+G125+J125+M125</f>
        <v>721784.377</v>
      </c>
      <c r="AI125" s="768">
        <f aca="true" t="shared" si="26" ref="AI125:AI140">E125+H125+K125+N125</f>
        <v>50898.061</v>
      </c>
      <c r="AJ125" s="589"/>
      <c r="AK125" s="589"/>
    </row>
    <row r="126" spans="1:37" s="585" customFormat="1" ht="12.75" hidden="1" outlineLevel="1">
      <c r="A126" s="587">
        <v>43862</v>
      </c>
      <c r="B126" s="572" t="s">
        <v>576</v>
      </c>
      <c r="C126" s="769"/>
      <c r="D126" s="770"/>
      <c r="E126" s="771"/>
      <c r="F126" s="769"/>
      <c r="G126" s="770"/>
      <c r="H126" s="771"/>
      <c r="I126" s="769">
        <v>24674.02</v>
      </c>
      <c r="J126" s="770">
        <v>4535.364</v>
      </c>
      <c r="K126" s="771">
        <v>20138.656</v>
      </c>
      <c r="L126" s="769">
        <v>43201.894</v>
      </c>
      <c r="M126" s="770">
        <v>37421.804</v>
      </c>
      <c r="N126" s="771">
        <v>5780.09</v>
      </c>
      <c r="O126" s="769"/>
      <c r="P126" s="770"/>
      <c r="Q126" s="771"/>
      <c r="R126" s="769">
        <v>3297.933</v>
      </c>
      <c r="S126" s="770">
        <v>3297.933</v>
      </c>
      <c r="T126" s="771">
        <v>0</v>
      </c>
      <c r="U126" s="769">
        <v>74309.573</v>
      </c>
      <c r="V126" s="770">
        <v>22317.604</v>
      </c>
      <c r="W126" s="771">
        <v>51991.969</v>
      </c>
      <c r="X126" s="769"/>
      <c r="Y126" s="770"/>
      <c r="Z126" s="771"/>
      <c r="AA126" s="769">
        <v>67875.914</v>
      </c>
      <c r="AB126" s="770">
        <v>41957.168</v>
      </c>
      <c r="AC126" s="771">
        <v>25918.746</v>
      </c>
      <c r="AD126" s="769"/>
      <c r="AE126" s="770"/>
      <c r="AF126" s="771"/>
      <c r="AG126" s="772">
        <f t="shared" si="24"/>
        <v>67875.914</v>
      </c>
      <c r="AH126" s="773">
        <f t="shared" si="25"/>
        <v>41957.168</v>
      </c>
      <c r="AI126" s="774">
        <f t="shared" si="26"/>
        <v>25918.746</v>
      </c>
      <c r="AJ126" s="589"/>
      <c r="AK126" s="589"/>
    </row>
    <row r="127" spans="1:37" s="585" customFormat="1" ht="12.75" hidden="1" outlineLevel="1">
      <c r="A127" s="587">
        <v>43862</v>
      </c>
      <c r="B127" s="572" t="s">
        <v>577</v>
      </c>
      <c r="C127" s="576"/>
      <c r="D127" s="577"/>
      <c r="E127" s="578"/>
      <c r="F127" s="576"/>
      <c r="G127" s="577"/>
      <c r="H127" s="578"/>
      <c r="I127" s="576">
        <v>6879999.441</v>
      </c>
      <c r="J127" s="577">
        <v>6782087.161</v>
      </c>
      <c r="K127" s="578">
        <v>97912.28</v>
      </c>
      <c r="L127" s="576">
        <v>2008147.909</v>
      </c>
      <c r="M127" s="577">
        <v>1950783.1</v>
      </c>
      <c r="N127" s="578">
        <v>57364.809</v>
      </c>
      <c r="O127" s="576"/>
      <c r="P127" s="577"/>
      <c r="Q127" s="578"/>
      <c r="R127" s="576">
        <v>421106.479</v>
      </c>
      <c r="S127" s="577">
        <v>408275.436</v>
      </c>
      <c r="T127" s="578">
        <v>12831.043</v>
      </c>
      <c r="U127" s="576">
        <v>58947.112</v>
      </c>
      <c r="V127" s="577">
        <v>55822.788</v>
      </c>
      <c r="W127" s="578">
        <v>3124.324</v>
      </c>
      <c r="X127" s="576">
        <v>708194.554</v>
      </c>
      <c r="Y127" s="577">
        <v>701660.027</v>
      </c>
      <c r="Z127" s="578">
        <v>6534.527</v>
      </c>
      <c r="AA127" s="576">
        <v>9596341.904</v>
      </c>
      <c r="AB127" s="577">
        <v>9434530.288</v>
      </c>
      <c r="AC127" s="578">
        <v>161811.616</v>
      </c>
      <c r="AD127" s="576"/>
      <c r="AE127" s="577"/>
      <c r="AF127" s="578"/>
      <c r="AG127" s="766">
        <f t="shared" si="24"/>
        <v>8888147.35</v>
      </c>
      <c r="AH127" s="767">
        <f t="shared" si="25"/>
        <v>8732870.261</v>
      </c>
      <c r="AI127" s="768">
        <f t="shared" si="26"/>
        <v>155277.089</v>
      </c>
      <c r="AJ127" s="589"/>
      <c r="AK127" s="589"/>
    </row>
    <row r="128" spans="1:37" s="585" customFormat="1" ht="12.75" hidden="1" outlineLevel="1">
      <c r="A128" s="587">
        <v>43862</v>
      </c>
      <c r="B128" s="572" t="s">
        <v>599</v>
      </c>
      <c r="C128" s="769"/>
      <c r="D128" s="770"/>
      <c r="E128" s="771"/>
      <c r="F128" s="769">
        <v>926.08</v>
      </c>
      <c r="G128" s="770">
        <v>0</v>
      </c>
      <c r="H128" s="771">
        <v>926.08</v>
      </c>
      <c r="I128" s="769">
        <v>1086601.821</v>
      </c>
      <c r="J128" s="770">
        <v>1026010.193</v>
      </c>
      <c r="K128" s="771">
        <v>60591.628</v>
      </c>
      <c r="L128" s="769">
        <v>297392.779</v>
      </c>
      <c r="M128" s="770">
        <v>284617.081</v>
      </c>
      <c r="N128" s="771">
        <v>12775.698</v>
      </c>
      <c r="O128" s="769">
        <v>1824550.93</v>
      </c>
      <c r="P128" s="770">
        <v>1596505.179</v>
      </c>
      <c r="Q128" s="771">
        <v>228045.751</v>
      </c>
      <c r="R128" s="769">
        <v>23971.205</v>
      </c>
      <c r="S128" s="770">
        <v>23360.02</v>
      </c>
      <c r="T128" s="771">
        <v>611.185</v>
      </c>
      <c r="U128" s="769">
        <v>19793.65</v>
      </c>
      <c r="V128" s="770">
        <v>19591.82</v>
      </c>
      <c r="W128" s="771">
        <v>201.83</v>
      </c>
      <c r="X128" s="769">
        <v>4262.681</v>
      </c>
      <c r="Y128" s="770">
        <v>4262.681</v>
      </c>
      <c r="Z128" s="771">
        <v>0</v>
      </c>
      <c r="AA128" s="769">
        <v>1389183.361</v>
      </c>
      <c r="AB128" s="770">
        <v>1314889.955</v>
      </c>
      <c r="AC128" s="771">
        <v>74293.406</v>
      </c>
      <c r="AD128" s="769"/>
      <c r="AE128" s="770"/>
      <c r="AF128" s="771"/>
      <c r="AG128" s="772">
        <f t="shared" si="24"/>
        <v>1384920.6800000002</v>
      </c>
      <c r="AH128" s="773">
        <f t="shared" si="25"/>
        <v>1310627.274</v>
      </c>
      <c r="AI128" s="774">
        <f t="shared" si="26"/>
        <v>74293.406</v>
      </c>
      <c r="AJ128" s="589"/>
      <c r="AK128" s="589"/>
    </row>
    <row r="129" spans="1:37" s="585" customFormat="1" ht="12.75" hidden="1" outlineLevel="1">
      <c r="A129" s="587">
        <v>43862</v>
      </c>
      <c r="B129" s="572" t="s">
        <v>666</v>
      </c>
      <c r="C129" s="576"/>
      <c r="D129" s="577"/>
      <c r="E129" s="578"/>
      <c r="F129" s="576"/>
      <c r="G129" s="577"/>
      <c r="H129" s="578"/>
      <c r="I129" s="576">
        <v>2017.329</v>
      </c>
      <c r="J129" s="577">
        <v>2017.329</v>
      </c>
      <c r="K129" s="578">
        <v>0</v>
      </c>
      <c r="L129" s="576">
        <v>252.729</v>
      </c>
      <c r="M129" s="577">
        <v>252.729</v>
      </c>
      <c r="N129" s="578">
        <v>0</v>
      </c>
      <c r="O129" s="576">
        <v>82.234</v>
      </c>
      <c r="P129" s="577">
        <v>82.234</v>
      </c>
      <c r="Q129" s="578">
        <v>0</v>
      </c>
      <c r="R129" s="576">
        <v>1294.087</v>
      </c>
      <c r="S129" s="577">
        <v>1294.087</v>
      </c>
      <c r="T129" s="578">
        <v>0</v>
      </c>
      <c r="U129" s="576"/>
      <c r="V129" s="577"/>
      <c r="W129" s="578"/>
      <c r="X129" s="576"/>
      <c r="Y129" s="577"/>
      <c r="Z129" s="578"/>
      <c r="AA129" s="576">
        <v>2270.058</v>
      </c>
      <c r="AB129" s="577">
        <v>2270.058</v>
      </c>
      <c r="AC129" s="578">
        <v>0</v>
      </c>
      <c r="AD129" s="576"/>
      <c r="AE129" s="577"/>
      <c r="AF129" s="578"/>
      <c r="AG129" s="766">
        <f t="shared" si="24"/>
        <v>2270.058</v>
      </c>
      <c r="AH129" s="767">
        <f t="shared" si="25"/>
        <v>2270.058</v>
      </c>
      <c r="AI129" s="768">
        <f t="shared" si="26"/>
        <v>0</v>
      </c>
      <c r="AJ129" s="589"/>
      <c r="AK129" s="589"/>
    </row>
    <row r="130" spans="1:37" s="585" customFormat="1" ht="12.75" hidden="1" outlineLevel="1">
      <c r="A130" s="587">
        <v>43862</v>
      </c>
      <c r="B130" s="572" t="s">
        <v>580</v>
      </c>
      <c r="C130" s="769"/>
      <c r="D130" s="770"/>
      <c r="E130" s="771"/>
      <c r="F130" s="769"/>
      <c r="G130" s="770"/>
      <c r="H130" s="771"/>
      <c r="I130" s="769">
        <v>116677.45</v>
      </c>
      <c r="J130" s="770">
        <v>116677.45</v>
      </c>
      <c r="K130" s="771">
        <v>0</v>
      </c>
      <c r="L130" s="769">
        <v>18484.133</v>
      </c>
      <c r="M130" s="770">
        <v>15654.153</v>
      </c>
      <c r="N130" s="771">
        <v>2829.98</v>
      </c>
      <c r="O130" s="769"/>
      <c r="P130" s="770"/>
      <c r="Q130" s="771"/>
      <c r="R130" s="769"/>
      <c r="S130" s="770"/>
      <c r="T130" s="771"/>
      <c r="U130" s="769">
        <v>32261.118</v>
      </c>
      <c r="V130" s="770">
        <v>32261.118</v>
      </c>
      <c r="W130" s="771">
        <v>0</v>
      </c>
      <c r="X130" s="769">
        <v>32316.411</v>
      </c>
      <c r="Y130" s="770">
        <v>30953.844</v>
      </c>
      <c r="Z130" s="771">
        <v>1362.567</v>
      </c>
      <c r="AA130" s="769">
        <v>167477.994</v>
      </c>
      <c r="AB130" s="770">
        <v>163285.447</v>
      </c>
      <c r="AC130" s="771">
        <v>4192.547</v>
      </c>
      <c r="AD130" s="769"/>
      <c r="AE130" s="770"/>
      <c r="AF130" s="771"/>
      <c r="AG130" s="772">
        <f t="shared" si="24"/>
        <v>135161.58299999998</v>
      </c>
      <c r="AH130" s="773">
        <f t="shared" si="25"/>
        <v>132331.603</v>
      </c>
      <c r="AI130" s="774">
        <f t="shared" si="26"/>
        <v>2829.98</v>
      </c>
      <c r="AJ130" s="589"/>
      <c r="AK130" s="589"/>
    </row>
    <row r="131" spans="1:37" s="585" customFormat="1" ht="12.75" hidden="1" outlineLevel="1">
      <c r="A131" s="587">
        <v>43862</v>
      </c>
      <c r="B131" s="572" t="s">
        <v>581</v>
      </c>
      <c r="C131" s="576"/>
      <c r="D131" s="577"/>
      <c r="E131" s="578"/>
      <c r="F131" s="576">
        <v>6.245</v>
      </c>
      <c r="G131" s="577">
        <v>6.245</v>
      </c>
      <c r="H131" s="578">
        <v>0</v>
      </c>
      <c r="I131" s="576">
        <v>528452.501</v>
      </c>
      <c r="J131" s="577">
        <v>506401.343</v>
      </c>
      <c r="K131" s="578">
        <v>22051.158</v>
      </c>
      <c r="L131" s="576"/>
      <c r="M131" s="577"/>
      <c r="N131" s="578"/>
      <c r="O131" s="576">
        <v>288.924</v>
      </c>
      <c r="P131" s="577">
        <v>288.924</v>
      </c>
      <c r="Q131" s="578">
        <v>0</v>
      </c>
      <c r="R131" s="576">
        <v>63552.404</v>
      </c>
      <c r="S131" s="577">
        <v>63552.404</v>
      </c>
      <c r="T131" s="578">
        <v>0</v>
      </c>
      <c r="U131" s="576">
        <v>73826.739</v>
      </c>
      <c r="V131" s="577">
        <v>66221.777</v>
      </c>
      <c r="W131" s="578">
        <v>7604.962</v>
      </c>
      <c r="X131" s="576"/>
      <c r="Y131" s="577"/>
      <c r="Z131" s="578"/>
      <c r="AA131" s="576">
        <v>528458.746</v>
      </c>
      <c r="AB131" s="577">
        <v>506407.588</v>
      </c>
      <c r="AC131" s="578">
        <v>22051.158</v>
      </c>
      <c r="AD131" s="576"/>
      <c r="AE131" s="577"/>
      <c r="AF131" s="578"/>
      <c r="AG131" s="766">
        <f t="shared" si="24"/>
        <v>528458.746</v>
      </c>
      <c r="AH131" s="767">
        <f t="shared" si="25"/>
        <v>506407.588</v>
      </c>
      <c r="AI131" s="768">
        <f t="shared" si="26"/>
        <v>22051.158</v>
      </c>
      <c r="AJ131" s="589"/>
      <c r="AK131" s="589"/>
    </row>
    <row r="132" spans="1:37" s="585" customFormat="1" ht="12.75" hidden="1" outlineLevel="1">
      <c r="A132" s="587">
        <v>43862</v>
      </c>
      <c r="B132" s="572" t="s">
        <v>582</v>
      </c>
      <c r="C132" s="769"/>
      <c r="D132" s="770"/>
      <c r="E132" s="771"/>
      <c r="F132" s="769"/>
      <c r="G132" s="770"/>
      <c r="H132" s="771"/>
      <c r="I132" s="769"/>
      <c r="J132" s="770"/>
      <c r="K132" s="771"/>
      <c r="L132" s="769"/>
      <c r="M132" s="770"/>
      <c r="N132" s="771"/>
      <c r="O132" s="769">
        <v>4550.31</v>
      </c>
      <c r="P132" s="770">
        <v>4298.332</v>
      </c>
      <c r="Q132" s="771">
        <v>251.978</v>
      </c>
      <c r="R132" s="769"/>
      <c r="S132" s="770"/>
      <c r="T132" s="771"/>
      <c r="U132" s="769"/>
      <c r="V132" s="770"/>
      <c r="W132" s="771"/>
      <c r="X132" s="769"/>
      <c r="Y132" s="770"/>
      <c r="Z132" s="771"/>
      <c r="AA132" s="769"/>
      <c r="AB132" s="770"/>
      <c r="AC132" s="771"/>
      <c r="AD132" s="769"/>
      <c r="AE132" s="770"/>
      <c r="AF132" s="771"/>
      <c r="AG132" s="772">
        <f t="shared" si="24"/>
        <v>0</v>
      </c>
      <c r="AH132" s="773">
        <f t="shared" si="25"/>
        <v>0</v>
      </c>
      <c r="AI132" s="774">
        <f t="shared" si="26"/>
        <v>0</v>
      </c>
      <c r="AJ132" s="589"/>
      <c r="AK132" s="589"/>
    </row>
    <row r="133" spans="1:37" s="585" customFormat="1" ht="12.75" hidden="1" outlineLevel="1">
      <c r="A133" s="587">
        <v>43862</v>
      </c>
      <c r="B133" s="572" t="s">
        <v>584</v>
      </c>
      <c r="C133" s="576"/>
      <c r="D133" s="577"/>
      <c r="E133" s="578"/>
      <c r="F133" s="576">
        <v>282839.456</v>
      </c>
      <c r="G133" s="577">
        <v>282552.513</v>
      </c>
      <c r="H133" s="578">
        <v>286.943</v>
      </c>
      <c r="I133" s="576">
        <v>27943028.68</v>
      </c>
      <c r="J133" s="577">
        <v>27695110.74</v>
      </c>
      <c r="K133" s="578">
        <v>247917.94</v>
      </c>
      <c r="L133" s="576">
        <v>36529.437</v>
      </c>
      <c r="M133" s="577">
        <v>28744.177</v>
      </c>
      <c r="N133" s="578">
        <v>7785.26</v>
      </c>
      <c r="O133" s="576">
        <v>650481.543</v>
      </c>
      <c r="P133" s="577">
        <v>627062.729</v>
      </c>
      <c r="Q133" s="578">
        <v>23418.814</v>
      </c>
      <c r="R133" s="576">
        <v>244163.078</v>
      </c>
      <c r="S133" s="577">
        <v>221310.373</v>
      </c>
      <c r="T133" s="578">
        <v>22852.705</v>
      </c>
      <c r="U133" s="576">
        <v>313418.082</v>
      </c>
      <c r="V133" s="577">
        <v>304765.906</v>
      </c>
      <c r="W133" s="578">
        <v>8652.176</v>
      </c>
      <c r="X133" s="576">
        <v>24857.277</v>
      </c>
      <c r="Y133" s="577">
        <v>24857.277</v>
      </c>
      <c r="Z133" s="578">
        <v>0</v>
      </c>
      <c r="AA133" s="576">
        <v>28287254.85</v>
      </c>
      <c r="AB133" s="577">
        <v>28031264.707</v>
      </c>
      <c r="AC133" s="578">
        <v>255990.143</v>
      </c>
      <c r="AD133" s="576"/>
      <c r="AE133" s="577"/>
      <c r="AF133" s="578"/>
      <c r="AG133" s="766">
        <f t="shared" si="24"/>
        <v>28262397.573</v>
      </c>
      <c r="AH133" s="767">
        <f t="shared" si="25"/>
        <v>28006407.43</v>
      </c>
      <c r="AI133" s="768">
        <f t="shared" si="26"/>
        <v>255990.143</v>
      </c>
      <c r="AJ133" s="589"/>
      <c r="AK133" s="589"/>
    </row>
    <row r="134" spans="1:37" s="585" customFormat="1" ht="12.75" hidden="1" outlineLevel="1">
      <c r="A134" s="587">
        <v>43862</v>
      </c>
      <c r="B134" s="572" t="s">
        <v>585</v>
      </c>
      <c r="C134" s="769"/>
      <c r="D134" s="770"/>
      <c r="E134" s="771"/>
      <c r="F134" s="769">
        <v>103644.931</v>
      </c>
      <c r="G134" s="770">
        <v>95909.415</v>
      </c>
      <c r="H134" s="771">
        <v>7735.516</v>
      </c>
      <c r="I134" s="769">
        <v>250996.793</v>
      </c>
      <c r="J134" s="770">
        <v>237747.851</v>
      </c>
      <c r="K134" s="771">
        <v>13248.942</v>
      </c>
      <c r="L134" s="769">
        <v>9557.383</v>
      </c>
      <c r="M134" s="770">
        <v>9557.383</v>
      </c>
      <c r="N134" s="771">
        <v>0</v>
      </c>
      <c r="O134" s="769">
        <v>6938.459</v>
      </c>
      <c r="P134" s="770">
        <v>6938.459</v>
      </c>
      <c r="Q134" s="771">
        <v>0</v>
      </c>
      <c r="R134" s="769">
        <v>1817.873</v>
      </c>
      <c r="S134" s="770">
        <v>1817.873</v>
      </c>
      <c r="T134" s="771">
        <v>0</v>
      </c>
      <c r="U134" s="769">
        <v>24947.128</v>
      </c>
      <c r="V134" s="770">
        <v>24947.128</v>
      </c>
      <c r="W134" s="771">
        <v>0</v>
      </c>
      <c r="X134" s="769"/>
      <c r="Y134" s="770"/>
      <c r="Z134" s="771"/>
      <c r="AA134" s="769">
        <v>364199.107</v>
      </c>
      <c r="AB134" s="770">
        <v>343214.649</v>
      </c>
      <c r="AC134" s="771">
        <v>20984.458</v>
      </c>
      <c r="AD134" s="769"/>
      <c r="AE134" s="770"/>
      <c r="AF134" s="771"/>
      <c r="AG134" s="772">
        <f t="shared" si="24"/>
        <v>364199.10699999996</v>
      </c>
      <c r="AH134" s="773">
        <f t="shared" si="25"/>
        <v>343214.649</v>
      </c>
      <c r="AI134" s="774">
        <f t="shared" si="26"/>
        <v>20984.458</v>
      </c>
      <c r="AJ134" s="589"/>
      <c r="AK134" s="589"/>
    </row>
    <row r="135" spans="1:37" s="585" customFormat="1" ht="12.75" hidden="1" outlineLevel="1">
      <c r="A135" s="587">
        <v>43862</v>
      </c>
      <c r="B135" s="572" t="s">
        <v>586</v>
      </c>
      <c r="C135" s="576"/>
      <c r="D135" s="577"/>
      <c r="E135" s="578"/>
      <c r="F135" s="576"/>
      <c r="G135" s="577"/>
      <c r="H135" s="578"/>
      <c r="I135" s="576">
        <v>19785.924</v>
      </c>
      <c r="J135" s="577">
        <v>19785.924</v>
      </c>
      <c r="K135" s="578">
        <v>0</v>
      </c>
      <c r="L135" s="576"/>
      <c r="M135" s="577"/>
      <c r="N135" s="578"/>
      <c r="O135" s="576"/>
      <c r="P135" s="577"/>
      <c r="Q135" s="578"/>
      <c r="R135" s="576"/>
      <c r="S135" s="577"/>
      <c r="T135" s="578"/>
      <c r="U135" s="576"/>
      <c r="V135" s="577"/>
      <c r="W135" s="578"/>
      <c r="X135" s="576"/>
      <c r="Y135" s="577"/>
      <c r="Z135" s="578"/>
      <c r="AA135" s="576">
        <v>19785.924</v>
      </c>
      <c r="AB135" s="577">
        <v>19785.924</v>
      </c>
      <c r="AC135" s="578">
        <v>0</v>
      </c>
      <c r="AD135" s="576"/>
      <c r="AE135" s="577"/>
      <c r="AF135" s="578"/>
      <c r="AG135" s="766">
        <f t="shared" si="24"/>
        <v>19785.924</v>
      </c>
      <c r="AH135" s="767">
        <f t="shared" si="25"/>
        <v>19785.924</v>
      </c>
      <c r="AI135" s="768">
        <f t="shared" si="26"/>
        <v>0</v>
      </c>
      <c r="AJ135" s="589"/>
      <c r="AK135" s="589"/>
    </row>
    <row r="136" spans="1:37" s="585" customFormat="1" ht="12.75" hidden="1" outlineLevel="1">
      <c r="A136" s="587">
        <v>43862</v>
      </c>
      <c r="B136" s="572" t="s">
        <v>587</v>
      </c>
      <c r="C136" s="769"/>
      <c r="D136" s="770"/>
      <c r="E136" s="771"/>
      <c r="F136" s="769">
        <v>42328.596</v>
      </c>
      <c r="G136" s="770">
        <v>42328.596</v>
      </c>
      <c r="H136" s="771">
        <v>0</v>
      </c>
      <c r="I136" s="769">
        <v>7455681.189</v>
      </c>
      <c r="J136" s="770">
        <v>7387098.088</v>
      </c>
      <c r="K136" s="771">
        <v>68583.101</v>
      </c>
      <c r="L136" s="769">
        <v>18489243.049</v>
      </c>
      <c r="M136" s="770">
        <v>18158714.906</v>
      </c>
      <c r="N136" s="771">
        <v>330528.143</v>
      </c>
      <c r="O136" s="769">
        <v>40721.359</v>
      </c>
      <c r="P136" s="770">
        <v>40721.359</v>
      </c>
      <c r="Q136" s="771">
        <v>0</v>
      </c>
      <c r="R136" s="769">
        <v>638804.209</v>
      </c>
      <c r="S136" s="770">
        <v>634364.374</v>
      </c>
      <c r="T136" s="771">
        <v>4439.835</v>
      </c>
      <c r="U136" s="769">
        <v>2762957.127</v>
      </c>
      <c r="V136" s="770">
        <v>2610496.526</v>
      </c>
      <c r="W136" s="771">
        <v>152460.601</v>
      </c>
      <c r="X136" s="769">
        <v>1087275.524</v>
      </c>
      <c r="Y136" s="770">
        <v>1062321.505</v>
      </c>
      <c r="Z136" s="771">
        <v>24954.019</v>
      </c>
      <c r="AA136" s="769">
        <v>27074528.358</v>
      </c>
      <c r="AB136" s="770">
        <v>26650463.095</v>
      </c>
      <c r="AC136" s="771">
        <v>424065.263</v>
      </c>
      <c r="AD136" s="769"/>
      <c r="AE136" s="770"/>
      <c r="AF136" s="771"/>
      <c r="AG136" s="772">
        <f t="shared" si="24"/>
        <v>25987252.834</v>
      </c>
      <c r="AH136" s="773">
        <f t="shared" si="25"/>
        <v>25588141.59</v>
      </c>
      <c r="AI136" s="774">
        <f t="shared" si="26"/>
        <v>399111.24399999995</v>
      </c>
      <c r="AJ136" s="589"/>
      <c r="AK136" s="589"/>
    </row>
    <row r="137" spans="1:37" s="585" customFormat="1" ht="12.75" hidden="1" outlineLevel="1">
      <c r="A137" s="587">
        <v>43862</v>
      </c>
      <c r="B137" s="572" t="s">
        <v>588</v>
      </c>
      <c r="C137" s="576"/>
      <c r="D137" s="577"/>
      <c r="E137" s="578"/>
      <c r="F137" s="576"/>
      <c r="G137" s="577"/>
      <c r="H137" s="578"/>
      <c r="I137" s="576">
        <v>4764.15</v>
      </c>
      <c r="J137" s="577">
        <v>4764.15</v>
      </c>
      <c r="K137" s="578">
        <v>0</v>
      </c>
      <c r="L137" s="576"/>
      <c r="M137" s="577"/>
      <c r="N137" s="578"/>
      <c r="O137" s="576">
        <v>55009.985</v>
      </c>
      <c r="P137" s="577">
        <v>54027.006</v>
      </c>
      <c r="Q137" s="578">
        <v>982.979</v>
      </c>
      <c r="R137" s="576">
        <v>4182.932</v>
      </c>
      <c r="S137" s="577">
        <v>4182.932</v>
      </c>
      <c r="T137" s="578">
        <v>0</v>
      </c>
      <c r="U137" s="576">
        <v>342301.035</v>
      </c>
      <c r="V137" s="577">
        <v>342301.035</v>
      </c>
      <c r="W137" s="578">
        <v>0</v>
      </c>
      <c r="X137" s="576"/>
      <c r="Y137" s="577"/>
      <c r="Z137" s="578"/>
      <c r="AA137" s="576">
        <v>4764.15</v>
      </c>
      <c r="AB137" s="577">
        <v>4764.15</v>
      </c>
      <c r="AC137" s="578">
        <v>0</v>
      </c>
      <c r="AD137" s="576"/>
      <c r="AE137" s="577"/>
      <c r="AF137" s="578"/>
      <c r="AG137" s="766">
        <f t="shared" si="24"/>
        <v>4764.15</v>
      </c>
      <c r="AH137" s="767">
        <f t="shared" si="25"/>
        <v>4764.15</v>
      </c>
      <c r="AI137" s="768">
        <f t="shared" si="26"/>
        <v>0</v>
      </c>
      <c r="AJ137" s="589"/>
      <c r="AK137" s="589"/>
    </row>
    <row r="138" spans="1:37" s="585" customFormat="1" ht="12.75" hidden="1" outlineLevel="1">
      <c r="A138" s="587">
        <v>43862</v>
      </c>
      <c r="B138" s="572" t="s">
        <v>589</v>
      </c>
      <c r="C138" s="769"/>
      <c r="D138" s="770"/>
      <c r="E138" s="771"/>
      <c r="F138" s="769">
        <v>631.123</v>
      </c>
      <c r="G138" s="770">
        <v>631.123</v>
      </c>
      <c r="H138" s="771">
        <v>0</v>
      </c>
      <c r="I138" s="769">
        <v>11447386.853</v>
      </c>
      <c r="J138" s="770">
        <v>11297602.802</v>
      </c>
      <c r="K138" s="771">
        <v>149784.051</v>
      </c>
      <c r="L138" s="769">
        <v>24318.002</v>
      </c>
      <c r="M138" s="770">
        <v>24318.002</v>
      </c>
      <c r="N138" s="771">
        <v>0</v>
      </c>
      <c r="O138" s="769"/>
      <c r="P138" s="770"/>
      <c r="Q138" s="771"/>
      <c r="R138" s="769">
        <v>979615.804</v>
      </c>
      <c r="S138" s="770">
        <v>956624.5</v>
      </c>
      <c r="T138" s="771">
        <v>22991.304</v>
      </c>
      <c r="U138" s="769">
        <v>512097.788</v>
      </c>
      <c r="V138" s="770">
        <v>507638.055</v>
      </c>
      <c r="W138" s="771">
        <v>4459.733</v>
      </c>
      <c r="X138" s="769">
        <v>656402.236</v>
      </c>
      <c r="Y138" s="770">
        <v>644244.532</v>
      </c>
      <c r="Z138" s="771">
        <v>12157.704</v>
      </c>
      <c r="AA138" s="769">
        <v>12128738.214</v>
      </c>
      <c r="AB138" s="770">
        <v>11966796.459</v>
      </c>
      <c r="AC138" s="771">
        <v>161941.755</v>
      </c>
      <c r="AD138" s="769"/>
      <c r="AE138" s="770"/>
      <c r="AF138" s="771"/>
      <c r="AG138" s="772">
        <f t="shared" si="24"/>
        <v>11472335.978</v>
      </c>
      <c r="AH138" s="773">
        <f t="shared" si="25"/>
        <v>11322551.927</v>
      </c>
      <c r="AI138" s="774">
        <f t="shared" si="26"/>
        <v>149784.051</v>
      </c>
      <c r="AJ138" s="589"/>
      <c r="AK138" s="589"/>
    </row>
    <row r="139" spans="1:37" s="585" customFormat="1" ht="12.75" hidden="1" outlineLevel="1">
      <c r="A139" s="587">
        <v>43862</v>
      </c>
      <c r="B139" s="572" t="s">
        <v>590</v>
      </c>
      <c r="C139" s="576"/>
      <c r="D139" s="577"/>
      <c r="E139" s="578"/>
      <c r="F139" s="576">
        <v>31167.567</v>
      </c>
      <c r="G139" s="577">
        <v>29726.03</v>
      </c>
      <c r="H139" s="578">
        <v>1441.537</v>
      </c>
      <c r="I139" s="576">
        <v>373292.584</v>
      </c>
      <c r="J139" s="577">
        <v>338735.943</v>
      </c>
      <c r="K139" s="578">
        <v>34556.641</v>
      </c>
      <c r="L139" s="576">
        <v>144380.38</v>
      </c>
      <c r="M139" s="577">
        <v>121531.21</v>
      </c>
      <c r="N139" s="578">
        <v>22849.17</v>
      </c>
      <c r="O139" s="576">
        <v>31561.675</v>
      </c>
      <c r="P139" s="577">
        <v>31288.53</v>
      </c>
      <c r="Q139" s="578">
        <v>273.145</v>
      </c>
      <c r="R139" s="576">
        <v>604137.924</v>
      </c>
      <c r="S139" s="577">
        <v>536708.354</v>
      </c>
      <c r="T139" s="578">
        <v>67429.57</v>
      </c>
      <c r="U139" s="576">
        <v>120505.245</v>
      </c>
      <c r="V139" s="577">
        <v>104511.198</v>
      </c>
      <c r="W139" s="578">
        <v>15994.047</v>
      </c>
      <c r="X139" s="576"/>
      <c r="Y139" s="577"/>
      <c r="Z139" s="578"/>
      <c r="AA139" s="576">
        <v>548840.531</v>
      </c>
      <c r="AB139" s="577">
        <v>489993.183</v>
      </c>
      <c r="AC139" s="578">
        <v>58847.348</v>
      </c>
      <c r="AD139" s="576"/>
      <c r="AE139" s="577"/>
      <c r="AF139" s="578"/>
      <c r="AG139" s="766">
        <f t="shared" si="24"/>
        <v>548840.531</v>
      </c>
      <c r="AH139" s="767">
        <f t="shared" si="25"/>
        <v>489993.183</v>
      </c>
      <c r="AI139" s="768">
        <f t="shared" si="26"/>
        <v>58847.348</v>
      </c>
      <c r="AJ139" s="589"/>
      <c r="AK139" s="589"/>
    </row>
    <row r="140" spans="1:37" s="585" customFormat="1" ht="12.75" hidden="1" outlineLevel="1">
      <c r="A140" s="587">
        <v>43862</v>
      </c>
      <c r="B140" s="572" t="s">
        <v>591</v>
      </c>
      <c r="C140" s="769"/>
      <c r="D140" s="770"/>
      <c r="E140" s="771"/>
      <c r="F140" s="769"/>
      <c r="G140" s="770"/>
      <c r="H140" s="771"/>
      <c r="I140" s="769">
        <v>53948.857</v>
      </c>
      <c r="J140" s="770">
        <v>52837.898</v>
      </c>
      <c r="K140" s="771">
        <v>1110.959</v>
      </c>
      <c r="L140" s="769">
        <v>4019.587</v>
      </c>
      <c r="M140" s="770">
        <v>1706.717</v>
      </c>
      <c r="N140" s="771">
        <v>2312.87</v>
      </c>
      <c r="O140" s="769"/>
      <c r="P140" s="770"/>
      <c r="Q140" s="771"/>
      <c r="R140" s="769"/>
      <c r="S140" s="770"/>
      <c r="T140" s="771"/>
      <c r="U140" s="769"/>
      <c r="V140" s="770"/>
      <c r="W140" s="771"/>
      <c r="X140" s="769"/>
      <c r="Y140" s="770"/>
      <c r="Z140" s="771"/>
      <c r="AA140" s="769">
        <v>57968.444</v>
      </c>
      <c r="AB140" s="770">
        <v>54544.615</v>
      </c>
      <c r="AC140" s="771">
        <v>3423.829</v>
      </c>
      <c r="AD140" s="769"/>
      <c r="AE140" s="770"/>
      <c r="AF140" s="771"/>
      <c r="AG140" s="772">
        <f t="shared" si="24"/>
        <v>57968.444</v>
      </c>
      <c r="AH140" s="773">
        <f t="shared" si="25"/>
        <v>54544.615</v>
      </c>
      <c r="AI140" s="774">
        <f t="shared" si="26"/>
        <v>3423.8289999999997</v>
      </c>
      <c r="AJ140" s="589"/>
      <c r="AK140" s="589"/>
    </row>
    <row r="141" spans="1:37" s="585" customFormat="1" ht="12.75" hidden="1" outlineLevel="1">
      <c r="A141" s="587">
        <v>43862</v>
      </c>
      <c r="B141" s="572" t="s">
        <v>592</v>
      </c>
      <c r="C141" s="576"/>
      <c r="D141" s="577"/>
      <c r="E141" s="578"/>
      <c r="F141" s="576"/>
      <c r="G141" s="577"/>
      <c r="H141" s="578"/>
      <c r="I141" s="576"/>
      <c r="J141" s="577"/>
      <c r="K141" s="578"/>
      <c r="L141" s="576">
        <v>2804.49</v>
      </c>
      <c r="M141" s="577">
        <v>2804.49</v>
      </c>
      <c r="N141" s="578">
        <v>0</v>
      </c>
      <c r="O141" s="576"/>
      <c r="P141" s="577"/>
      <c r="Q141" s="578"/>
      <c r="R141" s="576"/>
      <c r="S141" s="577"/>
      <c r="T141" s="578"/>
      <c r="U141" s="576"/>
      <c r="V141" s="577"/>
      <c r="W141" s="578"/>
      <c r="X141" s="576">
        <v>12006.618</v>
      </c>
      <c r="Y141" s="577">
        <v>12006.618</v>
      </c>
      <c r="Z141" s="578">
        <v>0</v>
      </c>
      <c r="AA141" s="576">
        <v>14811.108</v>
      </c>
      <c r="AB141" s="577">
        <v>14811.108</v>
      </c>
      <c r="AC141" s="578">
        <v>0</v>
      </c>
      <c r="AD141" s="576"/>
      <c r="AE141" s="577"/>
      <c r="AF141" s="578"/>
      <c r="AG141" s="766">
        <f aca="true" t="shared" si="27" ref="AG141:AG146">C141+F141+I141+L141</f>
        <v>2804.49</v>
      </c>
      <c r="AH141" s="767">
        <f aca="true" t="shared" si="28" ref="AH141:AH146">D141+G141+J141+M141</f>
        <v>2804.49</v>
      </c>
      <c r="AI141" s="768">
        <f aca="true" t="shared" si="29" ref="AI141:AI146">E141+H141+K141+N141</f>
        <v>0</v>
      </c>
      <c r="AJ141" s="589"/>
      <c r="AK141" s="589"/>
    </row>
    <row r="142" spans="1:37" s="585" customFormat="1" ht="12.75" hidden="1" outlineLevel="1">
      <c r="A142" s="587">
        <v>43862</v>
      </c>
      <c r="B142" s="572" t="s">
        <v>593</v>
      </c>
      <c r="C142" s="769"/>
      <c r="D142" s="770"/>
      <c r="E142" s="771"/>
      <c r="F142" s="769"/>
      <c r="G142" s="770"/>
      <c r="H142" s="771"/>
      <c r="I142" s="769"/>
      <c r="J142" s="770"/>
      <c r="K142" s="771"/>
      <c r="L142" s="769"/>
      <c r="M142" s="770"/>
      <c r="N142" s="771"/>
      <c r="O142" s="769">
        <v>1658.682</v>
      </c>
      <c r="P142" s="770">
        <v>1416.608</v>
      </c>
      <c r="Q142" s="771">
        <v>242.074</v>
      </c>
      <c r="R142" s="769"/>
      <c r="S142" s="770"/>
      <c r="T142" s="771"/>
      <c r="U142" s="769"/>
      <c r="V142" s="770"/>
      <c r="W142" s="771"/>
      <c r="X142" s="769"/>
      <c r="Y142" s="770"/>
      <c r="Z142" s="771"/>
      <c r="AA142" s="769"/>
      <c r="AB142" s="770"/>
      <c r="AC142" s="771"/>
      <c r="AD142" s="769"/>
      <c r="AE142" s="770"/>
      <c r="AF142" s="771"/>
      <c r="AG142" s="772">
        <f t="shared" si="27"/>
        <v>0</v>
      </c>
      <c r="AH142" s="773">
        <f t="shared" si="28"/>
        <v>0</v>
      </c>
      <c r="AI142" s="774">
        <f t="shared" si="29"/>
        <v>0</v>
      </c>
      <c r="AJ142" s="589"/>
      <c r="AK142" s="589"/>
    </row>
    <row r="143" spans="1:37" s="585" customFormat="1" ht="12.75" hidden="1" outlineLevel="1">
      <c r="A143" s="587">
        <v>43862</v>
      </c>
      <c r="B143" s="572" t="s">
        <v>594</v>
      </c>
      <c r="C143" s="576"/>
      <c r="D143" s="577"/>
      <c r="E143" s="578"/>
      <c r="F143" s="576"/>
      <c r="G143" s="577"/>
      <c r="H143" s="578"/>
      <c r="I143" s="576">
        <v>101457.13</v>
      </c>
      <c r="J143" s="577">
        <v>101457.13</v>
      </c>
      <c r="K143" s="578">
        <v>0</v>
      </c>
      <c r="L143" s="576">
        <v>46966.795</v>
      </c>
      <c r="M143" s="577">
        <v>46198.862</v>
      </c>
      <c r="N143" s="578">
        <v>767.933</v>
      </c>
      <c r="O143" s="576">
        <v>65952.485</v>
      </c>
      <c r="P143" s="577">
        <v>9314.944</v>
      </c>
      <c r="Q143" s="578">
        <v>56637.541</v>
      </c>
      <c r="R143" s="576"/>
      <c r="S143" s="577"/>
      <c r="T143" s="578"/>
      <c r="U143" s="576">
        <v>22758.297</v>
      </c>
      <c r="V143" s="577">
        <v>22758.297</v>
      </c>
      <c r="W143" s="578">
        <v>0</v>
      </c>
      <c r="X143" s="576"/>
      <c r="Y143" s="577"/>
      <c r="Z143" s="578"/>
      <c r="AA143" s="576">
        <v>148423.925</v>
      </c>
      <c r="AB143" s="577">
        <v>147655.992</v>
      </c>
      <c r="AC143" s="578">
        <v>767.933</v>
      </c>
      <c r="AD143" s="576"/>
      <c r="AE143" s="577"/>
      <c r="AF143" s="578"/>
      <c r="AG143" s="766">
        <f t="shared" si="27"/>
        <v>148423.925</v>
      </c>
      <c r="AH143" s="767">
        <f t="shared" si="28"/>
        <v>147655.992</v>
      </c>
      <c r="AI143" s="768">
        <f t="shared" si="29"/>
        <v>767.933</v>
      </c>
      <c r="AJ143" s="589"/>
      <c r="AK143" s="589"/>
    </row>
    <row r="144" spans="1:37" s="585" customFormat="1" ht="12.75" hidden="1" outlineLevel="1">
      <c r="A144" s="587">
        <v>43862</v>
      </c>
      <c r="B144" s="572" t="s">
        <v>670</v>
      </c>
      <c r="C144" s="769"/>
      <c r="D144" s="770"/>
      <c r="E144" s="771"/>
      <c r="F144" s="769"/>
      <c r="G144" s="770"/>
      <c r="H144" s="771"/>
      <c r="I144" s="769"/>
      <c r="J144" s="770"/>
      <c r="K144" s="771"/>
      <c r="L144" s="769"/>
      <c r="M144" s="770"/>
      <c r="N144" s="771"/>
      <c r="O144" s="769"/>
      <c r="P144" s="770"/>
      <c r="Q144" s="771"/>
      <c r="R144" s="769"/>
      <c r="S144" s="770"/>
      <c r="T144" s="771"/>
      <c r="U144" s="769"/>
      <c r="V144" s="770"/>
      <c r="W144" s="771"/>
      <c r="X144" s="769">
        <v>13386.862</v>
      </c>
      <c r="Y144" s="770">
        <v>13386.862</v>
      </c>
      <c r="Z144" s="771">
        <v>0</v>
      </c>
      <c r="AA144" s="769">
        <v>13386.862</v>
      </c>
      <c r="AB144" s="770">
        <v>13386.862</v>
      </c>
      <c r="AC144" s="771">
        <v>0</v>
      </c>
      <c r="AD144" s="769"/>
      <c r="AE144" s="770"/>
      <c r="AF144" s="771"/>
      <c r="AG144" s="772">
        <f t="shared" si="27"/>
        <v>0</v>
      </c>
      <c r="AH144" s="773">
        <f t="shared" si="28"/>
        <v>0</v>
      </c>
      <c r="AI144" s="774">
        <f t="shared" si="29"/>
        <v>0</v>
      </c>
      <c r="AJ144" s="589"/>
      <c r="AK144" s="589"/>
    </row>
    <row r="145" spans="1:37" s="585" customFormat="1" ht="12.75" hidden="1" outlineLevel="1">
      <c r="A145" s="587">
        <v>43862</v>
      </c>
      <c r="B145" s="572" t="s">
        <v>595</v>
      </c>
      <c r="C145" s="576"/>
      <c r="D145" s="577"/>
      <c r="E145" s="578"/>
      <c r="F145" s="576">
        <v>99378.481</v>
      </c>
      <c r="G145" s="577">
        <v>85152.064</v>
      </c>
      <c r="H145" s="578">
        <v>14226.417</v>
      </c>
      <c r="I145" s="576">
        <v>7834083.958</v>
      </c>
      <c r="J145" s="577">
        <v>7630162.183</v>
      </c>
      <c r="K145" s="578">
        <v>203921.775</v>
      </c>
      <c r="L145" s="576">
        <v>7264204.972</v>
      </c>
      <c r="M145" s="577">
        <v>6903160.112</v>
      </c>
      <c r="N145" s="578">
        <v>361044.86</v>
      </c>
      <c r="O145" s="576">
        <v>16058.439</v>
      </c>
      <c r="P145" s="577">
        <v>16047.955</v>
      </c>
      <c r="Q145" s="578">
        <v>10.484</v>
      </c>
      <c r="R145" s="576">
        <v>1759724.772</v>
      </c>
      <c r="S145" s="577">
        <v>1671282.604</v>
      </c>
      <c r="T145" s="578">
        <v>88442.168</v>
      </c>
      <c r="U145" s="576">
        <v>333231.094</v>
      </c>
      <c r="V145" s="577">
        <v>330853.353</v>
      </c>
      <c r="W145" s="578">
        <v>2377.741</v>
      </c>
      <c r="X145" s="576">
        <v>346867.583</v>
      </c>
      <c r="Y145" s="577">
        <v>326674.644</v>
      </c>
      <c r="Z145" s="578">
        <v>20192.939</v>
      </c>
      <c r="AA145" s="576">
        <v>15544534.994</v>
      </c>
      <c r="AB145" s="577">
        <v>14945149.003</v>
      </c>
      <c r="AC145" s="578">
        <v>599385.991</v>
      </c>
      <c r="AD145" s="576"/>
      <c r="AE145" s="577"/>
      <c r="AF145" s="578"/>
      <c r="AG145" s="766">
        <f t="shared" si="27"/>
        <v>15197667.410999998</v>
      </c>
      <c r="AH145" s="767">
        <f t="shared" si="28"/>
        <v>14618474.359000001</v>
      </c>
      <c r="AI145" s="768">
        <f t="shared" si="29"/>
        <v>579193.0519999999</v>
      </c>
      <c r="AJ145" s="589"/>
      <c r="AK145" s="589"/>
    </row>
    <row r="146" spans="1:37" s="585" customFormat="1" ht="12.75" hidden="1" outlineLevel="1">
      <c r="A146" s="587">
        <v>43862</v>
      </c>
      <c r="B146" s="572" t="s">
        <v>596</v>
      </c>
      <c r="C146" s="769"/>
      <c r="D146" s="770"/>
      <c r="E146" s="771"/>
      <c r="F146" s="769">
        <v>222791.07</v>
      </c>
      <c r="G146" s="770">
        <v>208569.595</v>
      </c>
      <c r="H146" s="771">
        <v>14221.475</v>
      </c>
      <c r="I146" s="769">
        <v>20290864.297</v>
      </c>
      <c r="J146" s="770">
        <v>19926787.745</v>
      </c>
      <c r="K146" s="771">
        <v>364076.552</v>
      </c>
      <c r="L146" s="769">
        <v>1791901.033</v>
      </c>
      <c r="M146" s="770">
        <v>1780154.786</v>
      </c>
      <c r="N146" s="771">
        <v>11746.247</v>
      </c>
      <c r="O146" s="769"/>
      <c r="P146" s="770"/>
      <c r="Q146" s="771"/>
      <c r="R146" s="769">
        <v>195423.018</v>
      </c>
      <c r="S146" s="770">
        <v>189620.973</v>
      </c>
      <c r="T146" s="771">
        <v>5802.045</v>
      </c>
      <c r="U146" s="769">
        <v>138233.162</v>
      </c>
      <c r="V146" s="770">
        <v>135411.5</v>
      </c>
      <c r="W146" s="771">
        <v>2821.662</v>
      </c>
      <c r="X146" s="769">
        <v>556055.84</v>
      </c>
      <c r="Y146" s="770">
        <v>555033.089</v>
      </c>
      <c r="Z146" s="771">
        <v>1022.751</v>
      </c>
      <c r="AA146" s="769">
        <v>22861612.24</v>
      </c>
      <c r="AB146" s="770">
        <v>22470545.215</v>
      </c>
      <c r="AC146" s="771">
        <v>391067.025</v>
      </c>
      <c r="AD146" s="769"/>
      <c r="AE146" s="770"/>
      <c r="AF146" s="771"/>
      <c r="AG146" s="772">
        <f t="shared" si="27"/>
        <v>22305556.4</v>
      </c>
      <c r="AH146" s="773">
        <f t="shared" si="28"/>
        <v>21915512.126</v>
      </c>
      <c r="AI146" s="774">
        <f t="shared" si="29"/>
        <v>390044.274</v>
      </c>
      <c r="AJ146" s="589"/>
      <c r="AK146" s="589"/>
    </row>
    <row r="147" spans="1:37" s="585" customFormat="1" ht="12.75" hidden="1" outlineLevel="1">
      <c r="A147" s="587">
        <v>43862</v>
      </c>
      <c r="B147" s="572" t="s">
        <v>597</v>
      </c>
      <c r="C147" s="576"/>
      <c r="D147" s="577"/>
      <c r="E147" s="578"/>
      <c r="F147" s="576"/>
      <c r="G147" s="577"/>
      <c r="H147" s="578"/>
      <c r="I147" s="576">
        <v>1015126.456</v>
      </c>
      <c r="J147" s="577">
        <v>1010627.382</v>
      </c>
      <c r="K147" s="578">
        <v>4499.074</v>
      </c>
      <c r="L147" s="576">
        <v>487529.526</v>
      </c>
      <c r="M147" s="577">
        <v>485064.461</v>
      </c>
      <c r="N147" s="578">
        <v>2465.065</v>
      </c>
      <c r="O147" s="576">
        <v>93047.635</v>
      </c>
      <c r="P147" s="577">
        <v>93047.635</v>
      </c>
      <c r="Q147" s="578">
        <v>0</v>
      </c>
      <c r="R147" s="576">
        <v>74493.553</v>
      </c>
      <c r="S147" s="577">
        <v>73973.806</v>
      </c>
      <c r="T147" s="578">
        <v>519.747</v>
      </c>
      <c r="U147" s="576">
        <v>129815.386</v>
      </c>
      <c r="V147" s="577">
        <v>129179.52</v>
      </c>
      <c r="W147" s="578">
        <v>635.866</v>
      </c>
      <c r="X147" s="576"/>
      <c r="Y147" s="577"/>
      <c r="Z147" s="578"/>
      <c r="AA147" s="576">
        <v>1502655.982</v>
      </c>
      <c r="AB147" s="577">
        <v>1495691.843</v>
      </c>
      <c r="AC147" s="578">
        <v>6964.139</v>
      </c>
      <c r="AD147" s="576"/>
      <c r="AE147" s="577"/>
      <c r="AF147" s="578"/>
      <c r="AG147" s="766"/>
      <c r="AH147" s="767"/>
      <c r="AI147" s="768"/>
      <c r="AJ147" s="589"/>
      <c r="AK147" s="589"/>
    </row>
    <row r="148" spans="1:37" s="585" customFormat="1" ht="12.75" collapsed="1">
      <c r="A148" s="587">
        <v>43862</v>
      </c>
      <c r="B148" s="572" t="s">
        <v>598</v>
      </c>
      <c r="C148" s="591">
        <f>SUM(C125:C147)</f>
        <v>0</v>
      </c>
      <c r="D148" s="591">
        <f aca="true" t="shared" si="30" ref="D148:AI148">SUM(D125:D147)</f>
        <v>0</v>
      </c>
      <c r="E148" s="591">
        <f t="shared" si="30"/>
        <v>0</v>
      </c>
      <c r="F148" s="591">
        <f t="shared" si="30"/>
        <v>823266.4199999999</v>
      </c>
      <c r="G148" s="591">
        <f t="shared" si="30"/>
        <v>775210.048</v>
      </c>
      <c r="H148" s="591">
        <f t="shared" si="30"/>
        <v>48056.371999999996</v>
      </c>
      <c r="I148" s="591">
        <f t="shared" si="30"/>
        <v>85509344.833</v>
      </c>
      <c r="J148" s="591">
        <f t="shared" si="30"/>
        <v>84213736.30200002</v>
      </c>
      <c r="K148" s="591">
        <f t="shared" si="30"/>
        <v>1295608.531</v>
      </c>
      <c r="L148" s="591">
        <f t="shared" si="30"/>
        <v>31321558.264999997</v>
      </c>
      <c r="M148" s="591">
        <f t="shared" si="30"/>
        <v>30468844.256999996</v>
      </c>
      <c r="N148" s="591">
        <f t="shared" si="30"/>
        <v>852714.0079999999</v>
      </c>
      <c r="O148" s="591">
        <f t="shared" si="30"/>
        <v>2790902.659999999</v>
      </c>
      <c r="P148" s="591">
        <f t="shared" si="30"/>
        <v>2481039.894</v>
      </c>
      <c r="Q148" s="591">
        <f t="shared" si="30"/>
        <v>309862.766</v>
      </c>
      <c r="R148" s="591">
        <f t="shared" si="30"/>
        <v>5057883.570000001</v>
      </c>
      <c r="S148" s="591">
        <f t="shared" si="30"/>
        <v>4830614.979</v>
      </c>
      <c r="T148" s="591">
        <f t="shared" si="30"/>
        <v>227268.59100000001</v>
      </c>
      <c r="U148" s="591">
        <f t="shared" si="30"/>
        <v>5091865.716</v>
      </c>
      <c r="V148" s="784">
        <f t="shared" si="30"/>
        <v>4841540.805000001</v>
      </c>
      <c r="W148" s="784">
        <f t="shared" si="30"/>
        <v>250324.91100000002</v>
      </c>
      <c r="X148" s="784">
        <f t="shared" si="30"/>
        <v>3441625.586</v>
      </c>
      <c r="Y148" s="784">
        <f t="shared" si="30"/>
        <v>3375401.079</v>
      </c>
      <c r="Z148" s="784">
        <f t="shared" si="30"/>
        <v>66224.507</v>
      </c>
      <c r="AA148" s="784">
        <f t="shared" si="30"/>
        <v>121095795.104</v>
      </c>
      <c r="AB148" s="784">
        <f t="shared" si="30"/>
        <v>118833191.686</v>
      </c>
      <c r="AC148" s="784">
        <f t="shared" si="30"/>
        <v>2262603.4179999996</v>
      </c>
      <c r="AD148" s="784">
        <f t="shared" si="30"/>
        <v>0</v>
      </c>
      <c r="AE148" s="784">
        <f t="shared" si="30"/>
        <v>0</v>
      </c>
      <c r="AF148" s="784">
        <f t="shared" si="30"/>
        <v>0</v>
      </c>
      <c r="AG148" s="784">
        <f t="shared" si="30"/>
        <v>116151513.53600001</v>
      </c>
      <c r="AH148" s="784">
        <f t="shared" si="30"/>
        <v>113962098.76399998</v>
      </c>
      <c r="AI148" s="784">
        <f t="shared" si="30"/>
        <v>2189414.772</v>
      </c>
      <c r="AJ148" s="589"/>
      <c r="AK148" s="589"/>
    </row>
    <row r="149" spans="1:37" s="585" customFormat="1" ht="12.75" hidden="1" outlineLevel="1">
      <c r="A149" s="587">
        <v>43891</v>
      </c>
      <c r="B149" s="572" t="s">
        <v>574</v>
      </c>
      <c r="C149" s="576"/>
      <c r="D149" s="577"/>
      <c r="E149" s="578"/>
      <c r="F149" s="576">
        <v>39229.336</v>
      </c>
      <c r="G149" s="577">
        <v>30010.932</v>
      </c>
      <c r="H149" s="578">
        <v>9218.404</v>
      </c>
      <c r="I149" s="576">
        <v>80137.295</v>
      </c>
      <c r="J149" s="577">
        <v>72005.052</v>
      </c>
      <c r="K149" s="578">
        <v>8132.243</v>
      </c>
      <c r="L149" s="576">
        <v>651014.709</v>
      </c>
      <c r="M149" s="577">
        <v>615943.376</v>
      </c>
      <c r="N149" s="578">
        <v>35071.333</v>
      </c>
      <c r="O149" s="576"/>
      <c r="P149" s="577"/>
      <c r="Q149" s="578"/>
      <c r="R149" s="576">
        <v>43260.795</v>
      </c>
      <c r="S149" s="577">
        <v>41911.806</v>
      </c>
      <c r="T149" s="578">
        <v>1348.989</v>
      </c>
      <c r="U149" s="576">
        <v>132086.929</v>
      </c>
      <c r="V149" s="577">
        <v>132086.929</v>
      </c>
      <c r="W149" s="578">
        <v>0</v>
      </c>
      <c r="X149" s="576"/>
      <c r="Y149" s="577"/>
      <c r="Z149" s="578"/>
      <c r="AA149" s="576">
        <v>770381.34</v>
      </c>
      <c r="AB149" s="577">
        <v>717959.36</v>
      </c>
      <c r="AC149" s="578">
        <v>52421.98</v>
      </c>
      <c r="AD149" s="576"/>
      <c r="AE149" s="577"/>
      <c r="AF149" s="578"/>
      <c r="AG149" s="766">
        <f aca="true" t="shared" si="31" ref="AG149:AG169">C149+F149+I149+L149</f>
        <v>770381.3400000001</v>
      </c>
      <c r="AH149" s="767">
        <f aca="true" t="shared" si="32" ref="AH149:AH169">D149+G149+J149+M149</f>
        <v>717959.3600000001</v>
      </c>
      <c r="AI149" s="768">
        <f aca="true" t="shared" si="33" ref="AI149:AI169">E149+H149+K149+N149</f>
        <v>52421.979999999996</v>
      </c>
      <c r="AJ149" s="589"/>
      <c r="AK149" s="589"/>
    </row>
    <row r="150" spans="1:37" s="585" customFormat="1" ht="12.75" hidden="1" outlineLevel="1">
      <c r="A150" s="587">
        <v>43891</v>
      </c>
      <c r="B150" s="572" t="s">
        <v>576</v>
      </c>
      <c r="C150" s="769"/>
      <c r="D150" s="770"/>
      <c r="E150" s="771"/>
      <c r="F150" s="769"/>
      <c r="G150" s="770"/>
      <c r="H150" s="771"/>
      <c r="I150" s="769">
        <v>24654.572</v>
      </c>
      <c r="J150" s="770">
        <v>4515.916</v>
      </c>
      <c r="K150" s="771">
        <v>20138.656</v>
      </c>
      <c r="L150" s="769">
        <v>43104.73</v>
      </c>
      <c r="M150" s="770">
        <v>37361.598</v>
      </c>
      <c r="N150" s="771">
        <v>5743.132</v>
      </c>
      <c r="O150" s="769"/>
      <c r="P150" s="770"/>
      <c r="Q150" s="771"/>
      <c r="R150" s="769">
        <v>3285.376</v>
      </c>
      <c r="S150" s="770">
        <v>3285.376</v>
      </c>
      <c r="T150" s="771">
        <v>0</v>
      </c>
      <c r="U150" s="769">
        <v>36735.911</v>
      </c>
      <c r="V150" s="770">
        <v>22227.021</v>
      </c>
      <c r="W150" s="771">
        <v>14508.89</v>
      </c>
      <c r="X150" s="769"/>
      <c r="Y150" s="770"/>
      <c r="Z150" s="771"/>
      <c r="AA150" s="769">
        <v>67759.302</v>
      </c>
      <c r="AB150" s="770">
        <v>41877.514</v>
      </c>
      <c r="AC150" s="771">
        <v>25881.788</v>
      </c>
      <c r="AD150" s="769"/>
      <c r="AE150" s="770"/>
      <c r="AF150" s="771"/>
      <c r="AG150" s="772">
        <f t="shared" si="31"/>
        <v>67759.302</v>
      </c>
      <c r="AH150" s="773">
        <f t="shared" si="32"/>
        <v>41877.513999999996</v>
      </c>
      <c r="AI150" s="774">
        <f t="shared" si="33"/>
        <v>25881.788</v>
      </c>
      <c r="AJ150" s="589"/>
      <c r="AK150" s="589"/>
    </row>
    <row r="151" spans="1:37" s="585" customFormat="1" ht="12.75" hidden="1" outlineLevel="1">
      <c r="A151" s="587">
        <v>43891</v>
      </c>
      <c r="B151" s="572" t="s">
        <v>577</v>
      </c>
      <c r="C151" s="576"/>
      <c r="D151" s="577"/>
      <c r="E151" s="578"/>
      <c r="F151" s="576"/>
      <c r="G151" s="577"/>
      <c r="H151" s="578"/>
      <c r="I151" s="576">
        <v>6975530.961</v>
      </c>
      <c r="J151" s="577">
        <v>6862608.096</v>
      </c>
      <c r="K151" s="578">
        <v>112922.865</v>
      </c>
      <c r="L151" s="576">
        <v>2005556.699</v>
      </c>
      <c r="M151" s="577">
        <v>1941525.37</v>
      </c>
      <c r="N151" s="578">
        <v>64031.329</v>
      </c>
      <c r="O151" s="576"/>
      <c r="P151" s="577"/>
      <c r="Q151" s="578"/>
      <c r="R151" s="576">
        <v>420026.474</v>
      </c>
      <c r="S151" s="577">
        <v>406704.521</v>
      </c>
      <c r="T151" s="578">
        <v>13321.953</v>
      </c>
      <c r="U151" s="576">
        <v>57529.186</v>
      </c>
      <c r="V151" s="577">
        <v>53984.643</v>
      </c>
      <c r="W151" s="578">
        <v>3544.543</v>
      </c>
      <c r="X151" s="576">
        <v>720043.049</v>
      </c>
      <c r="Y151" s="577">
        <v>712887.338</v>
      </c>
      <c r="Z151" s="578">
        <v>7155.711</v>
      </c>
      <c r="AA151" s="576">
        <v>9701130.709</v>
      </c>
      <c r="AB151" s="577">
        <v>9517020.804</v>
      </c>
      <c r="AC151" s="578">
        <v>184109.905</v>
      </c>
      <c r="AD151" s="576"/>
      <c r="AE151" s="577"/>
      <c r="AF151" s="578"/>
      <c r="AG151" s="766">
        <f t="shared" si="31"/>
        <v>8981087.66</v>
      </c>
      <c r="AH151" s="767">
        <f t="shared" si="32"/>
        <v>8804133.466</v>
      </c>
      <c r="AI151" s="768">
        <f t="shared" si="33"/>
        <v>176954.19400000002</v>
      </c>
      <c r="AJ151" s="589"/>
      <c r="AK151" s="589"/>
    </row>
    <row r="152" spans="1:37" s="585" customFormat="1" ht="12.75" hidden="1" outlineLevel="1">
      <c r="A152" s="587">
        <v>43891</v>
      </c>
      <c r="B152" s="572" t="s">
        <v>599</v>
      </c>
      <c r="C152" s="769"/>
      <c r="D152" s="770"/>
      <c r="E152" s="771"/>
      <c r="F152" s="769">
        <v>926.08</v>
      </c>
      <c r="G152" s="770">
        <v>0</v>
      </c>
      <c r="H152" s="771">
        <v>926.08</v>
      </c>
      <c r="I152" s="769">
        <v>1088861.564</v>
      </c>
      <c r="J152" s="770">
        <v>1029976.351</v>
      </c>
      <c r="K152" s="771">
        <v>58885.213</v>
      </c>
      <c r="L152" s="769">
        <v>288693.803</v>
      </c>
      <c r="M152" s="770">
        <v>275917.268</v>
      </c>
      <c r="N152" s="771">
        <v>12776.535</v>
      </c>
      <c r="O152" s="769">
        <v>1834688.992</v>
      </c>
      <c r="P152" s="770">
        <v>1605888.06</v>
      </c>
      <c r="Q152" s="771">
        <v>228800.932</v>
      </c>
      <c r="R152" s="769">
        <v>23542.318</v>
      </c>
      <c r="S152" s="770">
        <v>22931.133</v>
      </c>
      <c r="T152" s="771">
        <v>611.185</v>
      </c>
      <c r="U152" s="769">
        <v>23773.666</v>
      </c>
      <c r="V152" s="770">
        <v>23571.836</v>
      </c>
      <c r="W152" s="771">
        <v>201.83</v>
      </c>
      <c r="X152" s="769">
        <v>5949.786</v>
      </c>
      <c r="Y152" s="770">
        <v>5949.786</v>
      </c>
      <c r="Z152" s="771">
        <v>0</v>
      </c>
      <c r="AA152" s="769">
        <v>1384431.233</v>
      </c>
      <c r="AB152" s="770">
        <v>1311843.405</v>
      </c>
      <c r="AC152" s="771">
        <v>72587.828</v>
      </c>
      <c r="AD152" s="769"/>
      <c r="AE152" s="770"/>
      <c r="AF152" s="771"/>
      <c r="AG152" s="779">
        <f t="shared" si="31"/>
        <v>1378481.4470000002</v>
      </c>
      <c r="AH152" s="780">
        <f t="shared" si="32"/>
        <v>1305893.619</v>
      </c>
      <c r="AI152" s="781">
        <f t="shared" si="33"/>
        <v>72587.82800000001</v>
      </c>
      <c r="AJ152" s="589"/>
      <c r="AK152" s="589"/>
    </row>
    <row r="153" spans="1:37" s="585" customFormat="1" ht="12.75" hidden="1" outlineLevel="1">
      <c r="A153" s="587">
        <v>43891</v>
      </c>
      <c r="B153" s="572" t="s">
        <v>666</v>
      </c>
      <c r="C153" s="576"/>
      <c r="D153" s="577"/>
      <c r="E153" s="578"/>
      <c r="F153" s="576"/>
      <c r="G153" s="577"/>
      <c r="H153" s="578"/>
      <c r="I153" s="576">
        <v>1971.1</v>
      </c>
      <c r="J153" s="577">
        <v>1971.1</v>
      </c>
      <c r="K153" s="578">
        <v>0</v>
      </c>
      <c r="L153" s="576">
        <v>168.976</v>
      </c>
      <c r="M153" s="577">
        <v>168.976</v>
      </c>
      <c r="N153" s="578">
        <v>0</v>
      </c>
      <c r="O153" s="576">
        <v>82.234</v>
      </c>
      <c r="P153" s="577">
        <v>82.234</v>
      </c>
      <c r="Q153" s="578">
        <v>0</v>
      </c>
      <c r="R153" s="576">
        <v>1276.866</v>
      </c>
      <c r="S153" s="577">
        <v>1276.866</v>
      </c>
      <c r="T153" s="578">
        <v>0</v>
      </c>
      <c r="U153" s="576"/>
      <c r="V153" s="577"/>
      <c r="W153" s="578"/>
      <c r="X153" s="576"/>
      <c r="Y153" s="577"/>
      <c r="Z153" s="578"/>
      <c r="AA153" s="576">
        <v>2140.076</v>
      </c>
      <c r="AB153" s="577">
        <v>2140.076</v>
      </c>
      <c r="AC153" s="578">
        <v>0</v>
      </c>
      <c r="AD153" s="576"/>
      <c r="AE153" s="577"/>
      <c r="AF153" s="578"/>
      <c r="AG153" s="766">
        <f t="shared" si="31"/>
        <v>2140.076</v>
      </c>
      <c r="AH153" s="767">
        <f t="shared" si="32"/>
        <v>2140.076</v>
      </c>
      <c r="AI153" s="768">
        <f t="shared" si="33"/>
        <v>0</v>
      </c>
      <c r="AJ153" s="589"/>
      <c r="AK153" s="589"/>
    </row>
    <row r="154" spans="1:37" s="585" customFormat="1" ht="12.75" hidden="1" outlineLevel="1">
      <c r="A154" s="587">
        <v>43891</v>
      </c>
      <c r="B154" s="572" t="s">
        <v>580</v>
      </c>
      <c r="C154" s="769"/>
      <c r="D154" s="770"/>
      <c r="E154" s="771"/>
      <c r="F154" s="769"/>
      <c r="G154" s="770"/>
      <c r="H154" s="771"/>
      <c r="I154" s="769">
        <v>130293.955</v>
      </c>
      <c r="J154" s="770">
        <v>130293.955</v>
      </c>
      <c r="K154" s="771">
        <v>0</v>
      </c>
      <c r="L154" s="769">
        <v>18282.958</v>
      </c>
      <c r="M154" s="770">
        <v>15563.874</v>
      </c>
      <c r="N154" s="771">
        <v>2719.084</v>
      </c>
      <c r="O154" s="769"/>
      <c r="P154" s="770"/>
      <c r="Q154" s="771"/>
      <c r="R154" s="769"/>
      <c r="S154" s="770"/>
      <c r="T154" s="771"/>
      <c r="U154" s="769">
        <v>32323.857</v>
      </c>
      <c r="V154" s="770">
        <v>32323.857</v>
      </c>
      <c r="W154" s="771">
        <v>0</v>
      </c>
      <c r="X154" s="769">
        <v>32273.342</v>
      </c>
      <c r="Y154" s="770">
        <v>30910.775</v>
      </c>
      <c r="Z154" s="771">
        <v>1362.567</v>
      </c>
      <c r="AA154" s="769">
        <v>180850.255</v>
      </c>
      <c r="AB154" s="770">
        <v>176768.604</v>
      </c>
      <c r="AC154" s="771">
        <v>4081.651</v>
      </c>
      <c r="AD154" s="769"/>
      <c r="AE154" s="770"/>
      <c r="AF154" s="771"/>
      <c r="AG154" s="772">
        <f t="shared" si="31"/>
        <v>148576.913</v>
      </c>
      <c r="AH154" s="773">
        <f t="shared" si="32"/>
        <v>145857.829</v>
      </c>
      <c r="AI154" s="774">
        <f t="shared" si="33"/>
        <v>2719.084</v>
      </c>
      <c r="AJ154" s="589"/>
      <c r="AK154" s="589"/>
    </row>
    <row r="155" spans="1:37" s="585" customFormat="1" ht="12.75" hidden="1" outlineLevel="1">
      <c r="A155" s="587">
        <v>43891</v>
      </c>
      <c r="B155" s="572" t="s">
        <v>581</v>
      </c>
      <c r="C155" s="576"/>
      <c r="D155" s="577"/>
      <c r="E155" s="578"/>
      <c r="F155" s="576">
        <v>5.879</v>
      </c>
      <c r="G155" s="577">
        <v>5.879</v>
      </c>
      <c r="H155" s="578">
        <v>0</v>
      </c>
      <c r="I155" s="576">
        <v>519907.148</v>
      </c>
      <c r="J155" s="577">
        <v>492181.656</v>
      </c>
      <c r="K155" s="578">
        <v>27725.492</v>
      </c>
      <c r="L155" s="576"/>
      <c r="M155" s="577"/>
      <c r="N155" s="578"/>
      <c r="O155" s="576">
        <v>278.529</v>
      </c>
      <c r="P155" s="577">
        <v>278.529</v>
      </c>
      <c r="Q155" s="578">
        <v>0</v>
      </c>
      <c r="R155" s="576">
        <v>63616.808</v>
      </c>
      <c r="S155" s="577">
        <v>63616.808</v>
      </c>
      <c r="T155" s="578">
        <v>0</v>
      </c>
      <c r="U155" s="576">
        <v>74553.827</v>
      </c>
      <c r="V155" s="577">
        <v>65571.623</v>
      </c>
      <c r="W155" s="578">
        <v>8982.204</v>
      </c>
      <c r="X155" s="576"/>
      <c r="Y155" s="577"/>
      <c r="Z155" s="578"/>
      <c r="AA155" s="576">
        <v>519913.027</v>
      </c>
      <c r="AB155" s="577">
        <v>492187.535</v>
      </c>
      <c r="AC155" s="578">
        <v>27725.492</v>
      </c>
      <c r="AD155" s="576"/>
      <c r="AE155" s="577"/>
      <c r="AF155" s="578"/>
      <c r="AG155" s="766">
        <f t="shared" si="31"/>
        <v>519913.027</v>
      </c>
      <c r="AH155" s="767">
        <f t="shared" si="32"/>
        <v>492187.53500000003</v>
      </c>
      <c r="AI155" s="768">
        <f t="shared" si="33"/>
        <v>27725.492</v>
      </c>
      <c r="AJ155" s="589"/>
      <c r="AK155" s="589"/>
    </row>
    <row r="156" spans="1:37" s="585" customFormat="1" ht="12.75" hidden="1" outlineLevel="1">
      <c r="A156" s="587">
        <v>43891</v>
      </c>
      <c r="B156" s="572" t="s">
        <v>582</v>
      </c>
      <c r="C156" s="769"/>
      <c r="D156" s="770"/>
      <c r="E156" s="771"/>
      <c r="F156" s="769"/>
      <c r="G156" s="770"/>
      <c r="H156" s="771"/>
      <c r="I156" s="769"/>
      <c r="J156" s="770"/>
      <c r="K156" s="771"/>
      <c r="L156" s="769"/>
      <c r="M156" s="770"/>
      <c r="N156" s="771"/>
      <c r="O156" s="769">
        <v>4516.907</v>
      </c>
      <c r="P156" s="770">
        <v>4297.004</v>
      </c>
      <c r="Q156" s="771">
        <v>219.903</v>
      </c>
      <c r="R156" s="769"/>
      <c r="S156" s="770"/>
      <c r="T156" s="771"/>
      <c r="U156" s="769"/>
      <c r="V156" s="770"/>
      <c r="W156" s="771"/>
      <c r="X156" s="769"/>
      <c r="Y156" s="770"/>
      <c r="Z156" s="771"/>
      <c r="AA156" s="769"/>
      <c r="AB156" s="770"/>
      <c r="AC156" s="771"/>
      <c r="AD156" s="769"/>
      <c r="AE156" s="770"/>
      <c r="AF156" s="771"/>
      <c r="AG156" s="772">
        <f t="shared" si="31"/>
        <v>0</v>
      </c>
      <c r="AH156" s="773">
        <f t="shared" si="32"/>
        <v>0</v>
      </c>
      <c r="AI156" s="774">
        <f t="shared" si="33"/>
        <v>0</v>
      </c>
      <c r="AJ156" s="589"/>
      <c r="AK156" s="589"/>
    </row>
    <row r="157" spans="1:37" s="585" customFormat="1" ht="12.75" hidden="1" outlineLevel="1">
      <c r="A157" s="587">
        <v>43891</v>
      </c>
      <c r="B157" s="572" t="s">
        <v>584</v>
      </c>
      <c r="C157" s="576"/>
      <c r="D157" s="577"/>
      <c r="E157" s="578"/>
      <c r="F157" s="576">
        <v>282385.896</v>
      </c>
      <c r="G157" s="577">
        <v>282110.444</v>
      </c>
      <c r="H157" s="578">
        <v>275.452</v>
      </c>
      <c r="I157" s="576">
        <v>28196525.148</v>
      </c>
      <c r="J157" s="577">
        <v>27914141.224</v>
      </c>
      <c r="K157" s="578">
        <v>282383.924</v>
      </c>
      <c r="L157" s="576">
        <v>37575.112</v>
      </c>
      <c r="M157" s="577">
        <v>27701.656</v>
      </c>
      <c r="N157" s="578">
        <v>9873.456</v>
      </c>
      <c r="O157" s="576">
        <v>702287.682</v>
      </c>
      <c r="P157" s="577">
        <v>678868.868</v>
      </c>
      <c r="Q157" s="578">
        <v>23418.814</v>
      </c>
      <c r="R157" s="576">
        <v>245403.655</v>
      </c>
      <c r="S157" s="577">
        <v>229782.283</v>
      </c>
      <c r="T157" s="578">
        <v>15621.372</v>
      </c>
      <c r="U157" s="576">
        <v>318541.497</v>
      </c>
      <c r="V157" s="577">
        <v>309284.805</v>
      </c>
      <c r="W157" s="578">
        <v>9256.692</v>
      </c>
      <c r="X157" s="576">
        <v>24597.319</v>
      </c>
      <c r="Y157" s="577">
        <v>24588.274</v>
      </c>
      <c r="Z157" s="578">
        <v>9.045</v>
      </c>
      <c r="AA157" s="576">
        <v>28541083.475</v>
      </c>
      <c r="AB157" s="577">
        <v>28248541.598</v>
      </c>
      <c r="AC157" s="578">
        <v>292541.877</v>
      </c>
      <c r="AD157" s="576"/>
      <c r="AE157" s="577"/>
      <c r="AF157" s="578"/>
      <c r="AG157" s="766">
        <f t="shared" si="31"/>
        <v>28516486.156</v>
      </c>
      <c r="AH157" s="767">
        <f t="shared" si="32"/>
        <v>28223953.323999997</v>
      </c>
      <c r="AI157" s="768">
        <f t="shared" si="33"/>
        <v>292532.832</v>
      </c>
      <c r="AJ157" s="589"/>
      <c r="AK157" s="589"/>
    </row>
    <row r="158" spans="1:37" s="585" customFormat="1" ht="12.75" hidden="1" outlineLevel="1">
      <c r="A158" s="587">
        <v>43891</v>
      </c>
      <c r="B158" s="572" t="s">
        <v>585</v>
      </c>
      <c r="C158" s="769"/>
      <c r="D158" s="770"/>
      <c r="E158" s="771"/>
      <c r="F158" s="769">
        <v>103251.201</v>
      </c>
      <c r="G158" s="770">
        <v>95515.685</v>
      </c>
      <c r="H158" s="771">
        <v>7735.516</v>
      </c>
      <c r="I158" s="769">
        <v>251421.982</v>
      </c>
      <c r="J158" s="770">
        <v>238227.585</v>
      </c>
      <c r="K158" s="771">
        <v>13194.397</v>
      </c>
      <c r="L158" s="769">
        <v>9549.978</v>
      </c>
      <c r="M158" s="770">
        <v>9549.978</v>
      </c>
      <c r="N158" s="771">
        <v>0</v>
      </c>
      <c r="O158" s="769">
        <v>6918.301</v>
      </c>
      <c r="P158" s="770">
        <v>6918.301</v>
      </c>
      <c r="Q158" s="771">
        <v>0</v>
      </c>
      <c r="R158" s="769">
        <v>1810.458</v>
      </c>
      <c r="S158" s="770">
        <v>1810.458</v>
      </c>
      <c r="T158" s="771">
        <v>0</v>
      </c>
      <c r="U158" s="769">
        <v>24981.802</v>
      </c>
      <c r="V158" s="770">
        <v>24981.802</v>
      </c>
      <c r="W158" s="771">
        <v>0</v>
      </c>
      <c r="X158" s="769"/>
      <c r="Y158" s="770"/>
      <c r="Z158" s="771"/>
      <c r="AA158" s="769">
        <v>364223.161</v>
      </c>
      <c r="AB158" s="770">
        <v>343293.248</v>
      </c>
      <c r="AC158" s="771">
        <v>20929.913</v>
      </c>
      <c r="AD158" s="769"/>
      <c r="AE158" s="770"/>
      <c r="AF158" s="771"/>
      <c r="AG158" s="772">
        <f t="shared" si="31"/>
        <v>364223.16099999996</v>
      </c>
      <c r="AH158" s="773">
        <f t="shared" si="32"/>
        <v>343293.248</v>
      </c>
      <c r="AI158" s="774">
        <f t="shared" si="33"/>
        <v>20929.913</v>
      </c>
      <c r="AJ158" s="589"/>
      <c r="AK158" s="589"/>
    </row>
    <row r="159" spans="1:37" s="585" customFormat="1" ht="12.75" hidden="1" outlineLevel="1">
      <c r="A159" s="587">
        <v>43891</v>
      </c>
      <c r="B159" s="572" t="s">
        <v>586</v>
      </c>
      <c r="C159" s="576"/>
      <c r="D159" s="577"/>
      <c r="E159" s="578"/>
      <c r="F159" s="576"/>
      <c r="G159" s="577"/>
      <c r="H159" s="578"/>
      <c r="I159" s="576">
        <v>19754.814</v>
      </c>
      <c r="J159" s="577">
        <v>19754.814</v>
      </c>
      <c r="K159" s="578">
        <v>0</v>
      </c>
      <c r="L159" s="576"/>
      <c r="M159" s="577"/>
      <c r="N159" s="578"/>
      <c r="O159" s="576"/>
      <c r="P159" s="577"/>
      <c r="Q159" s="578"/>
      <c r="R159" s="576"/>
      <c r="S159" s="577"/>
      <c r="T159" s="578"/>
      <c r="U159" s="576"/>
      <c r="V159" s="577"/>
      <c r="W159" s="578"/>
      <c r="X159" s="576"/>
      <c r="Y159" s="577"/>
      <c r="Z159" s="578"/>
      <c r="AA159" s="576">
        <v>19754.814</v>
      </c>
      <c r="AB159" s="577">
        <v>19754.814</v>
      </c>
      <c r="AC159" s="578">
        <v>0</v>
      </c>
      <c r="AD159" s="576"/>
      <c r="AE159" s="577"/>
      <c r="AF159" s="578"/>
      <c r="AG159" s="766">
        <f t="shared" si="31"/>
        <v>19754.814</v>
      </c>
      <c r="AH159" s="767">
        <f t="shared" si="32"/>
        <v>19754.814</v>
      </c>
      <c r="AI159" s="768">
        <f t="shared" si="33"/>
        <v>0</v>
      </c>
      <c r="AJ159" s="589"/>
      <c r="AK159" s="589"/>
    </row>
    <row r="160" spans="1:37" s="585" customFormat="1" ht="12.75" hidden="1" outlineLevel="1">
      <c r="A160" s="587">
        <v>43891</v>
      </c>
      <c r="B160" s="572" t="s">
        <v>587</v>
      </c>
      <c r="C160" s="769"/>
      <c r="D160" s="770"/>
      <c r="E160" s="771"/>
      <c r="F160" s="769">
        <v>41847.221</v>
      </c>
      <c r="G160" s="770">
        <v>41847.221</v>
      </c>
      <c r="H160" s="771">
        <v>0</v>
      </c>
      <c r="I160" s="769">
        <v>7604610.744</v>
      </c>
      <c r="J160" s="770">
        <v>7508141.49</v>
      </c>
      <c r="K160" s="771">
        <v>96469.254</v>
      </c>
      <c r="L160" s="769">
        <v>18458361.003</v>
      </c>
      <c r="M160" s="770">
        <v>18044461.448</v>
      </c>
      <c r="N160" s="771">
        <v>413899.555</v>
      </c>
      <c r="O160" s="769">
        <v>40623.413</v>
      </c>
      <c r="P160" s="770">
        <v>40623.413</v>
      </c>
      <c r="Q160" s="771">
        <v>0</v>
      </c>
      <c r="R160" s="769">
        <v>635457.484</v>
      </c>
      <c r="S160" s="770">
        <v>630976.201</v>
      </c>
      <c r="T160" s="771">
        <v>4481.283</v>
      </c>
      <c r="U160" s="769">
        <v>2771742.47</v>
      </c>
      <c r="V160" s="770">
        <v>2601447.216</v>
      </c>
      <c r="W160" s="771">
        <v>170295.254</v>
      </c>
      <c r="X160" s="769">
        <v>1120429.061</v>
      </c>
      <c r="Y160" s="770">
        <v>1097213.202</v>
      </c>
      <c r="Z160" s="771">
        <v>23215.859</v>
      </c>
      <c r="AA160" s="769">
        <v>27225248.029</v>
      </c>
      <c r="AB160" s="770">
        <v>26691663.361</v>
      </c>
      <c r="AC160" s="771">
        <v>533584.668</v>
      </c>
      <c r="AD160" s="769"/>
      <c r="AE160" s="770"/>
      <c r="AF160" s="771"/>
      <c r="AG160" s="772">
        <f t="shared" si="31"/>
        <v>26104818.968</v>
      </c>
      <c r="AH160" s="773">
        <f t="shared" si="32"/>
        <v>25594450.158999998</v>
      </c>
      <c r="AI160" s="774">
        <f t="shared" si="33"/>
        <v>510368.809</v>
      </c>
      <c r="AJ160" s="589"/>
      <c r="AK160" s="589"/>
    </row>
    <row r="161" spans="1:37" s="585" customFormat="1" ht="12.75" hidden="1" outlineLevel="1">
      <c r="A161" s="587">
        <v>43891</v>
      </c>
      <c r="B161" s="572" t="s">
        <v>588</v>
      </c>
      <c r="C161" s="576"/>
      <c r="D161" s="577"/>
      <c r="E161" s="578"/>
      <c r="F161" s="576"/>
      <c r="G161" s="577"/>
      <c r="H161" s="578"/>
      <c r="I161" s="576">
        <v>4335.273</v>
      </c>
      <c r="J161" s="577">
        <v>4335.273</v>
      </c>
      <c r="K161" s="578">
        <v>0</v>
      </c>
      <c r="L161" s="576"/>
      <c r="M161" s="577"/>
      <c r="N161" s="578"/>
      <c r="O161" s="576">
        <v>57416.517</v>
      </c>
      <c r="P161" s="577">
        <v>56332.199</v>
      </c>
      <c r="Q161" s="578">
        <v>1084.318</v>
      </c>
      <c r="R161" s="576">
        <v>16237.582</v>
      </c>
      <c r="S161" s="577">
        <v>16237.582</v>
      </c>
      <c r="T161" s="578">
        <v>0</v>
      </c>
      <c r="U161" s="576">
        <v>339692.157</v>
      </c>
      <c r="V161" s="577">
        <v>339692.157</v>
      </c>
      <c r="W161" s="578">
        <v>0</v>
      </c>
      <c r="X161" s="576"/>
      <c r="Y161" s="577"/>
      <c r="Z161" s="578"/>
      <c r="AA161" s="576">
        <v>4335.273</v>
      </c>
      <c r="AB161" s="577">
        <v>4335.273</v>
      </c>
      <c r="AC161" s="578">
        <v>0</v>
      </c>
      <c r="AD161" s="576"/>
      <c r="AE161" s="577"/>
      <c r="AF161" s="578"/>
      <c r="AG161" s="766">
        <f t="shared" si="31"/>
        <v>4335.273</v>
      </c>
      <c r="AH161" s="767">
        <f t="shared" si="32"/>
        <v>4335.273</v>
      </c>
      <c r="AI161" s="768">
        <f t="shared" si="33"/>
        <v>0</v>
      </c>
      <c r="AJ161" s="589"/>
      <c r="AK161" s="589"/>
    </row>
    <row r="162" spans="1:37" s="585" customFormat="1" ht="12.75" hidden="1" outlineLevel="1">
      <c r="A162" s="587">
        <v>43891</v>
      </c>
      <c r="B162" s="572" t="s">
        <v>589</v>
      </c>
      <c r="C162" s="769"/>
      <c r="D162" s="770"/>
      <c r="E162" s="771"/>
      <c r="F162" s="769">
        <v>604.265</v>
      </c>
      <c r="G162" s="770">
        <v>604.265</v>
      </c>
      <c r="H162" s="771">
        <v>0</v>
      </c>
      <c r="I162" s="769">
        <v>11595341.612</v>
      </c>
      <c r="J162" s="770">
        <v>11428057.941</v>
      </c>
      <c r="K162" s="771">
        <v>167283.671</v>
      </c>
      <c r="L162" s="769">
        <v>26473.212</v>
      </c>
      <c r="M162" s="770">
        <v>26473.212</v>
      </c>
      <c r="N162" s="771">
        <v>0</v>
      </c>
      <c r="O162" s="769"/>
      <c r="P162" s="770"/>
      <c r="Q162" s="771"/>
      <c r="R162" s="769">
        <v>998405.421</v>
      </c>
      <c r="S162" s="770">
        <v>966886.539</v>
      </c>
      <c r="T162" s="771">
        <v>31518.882</v>
      </c>
      <c r="U162" s="769">
        <v>530699.894</v>
      </c>
      <c r="V162" s="770">
        <v>524544.834</v>
      </c>
      <c r="W162" s="771">
        <v>6155.06</v>
      </c>
      <c r="X162" s="769">
        <v>651472.35</v>
      </c>
      <c r="Y162" s="770">
        <v>639136.499</v>
      </c>
      <c r="Z162" s="771">
        <v>12335.851</v>
      </c>
      <c r="AA162" s="769">
        <v>12273891.439</v>
      </c>
      <c r="AB162" s="770">
        <v>12094271.917</v>
      </c>
      <c r="AC162" s="771">
        <v>179619.522</v>
      </c>
      <c r="AD162" s="769"/>
      <c r="AE162" s="770"/>
      <c r="AF162" s="771"/>
      <c r="AG162" s="772">
        <f t="shared" si="31"/>
        <v>11622419.089</v>
      </c>
      <c r="AH162" s="773">
        <f t="shared" si="32"/>
        <v>11455135.418</v>
      </c>
      <c r="AI162" s="774">
        <f t="shared" si="33"/>
        <v>167283.671</v>
      </c>
      <c r="AJ162" s="589"/>
      <c r="AK162" s="589"/>
    </row>
    <row r="163" spans="1:37" s="585" customFormat="1" ht="12.75" hidden="1" outlineLevel="1">
      <c r="A163" s="587">
        <v>43891</v>
      </c>
      <c r="B163" s="572" t="s">
        <v>590</v>
      </c>
      <c r="C163" s="576"/>
      <c r="D163" s="577"/>
      <c r="E163" s="578"/>
      <c r="F163" s="576">
        <v>28972.247</v>
      </c>
      <c r="G163" s="577">
        <v>27550.059</v>
      </c>
      <c r="H163" s="578">
        <v>1422.188</v>
      </c>
      <c r="I163" s="576">
        <v>370333.535</v>
      </c>
      <c r="J163" s="577">
        <v>335839.872</v>
      </c>
      <c r="K163" s="578">
        <v>34493.663</v>
      </c>
      <c r="L163" s="576">
        <v>148938.74</v>
      </c>
      <c r="M163" s="577">
        <v>127578.505</v>
      </c>
      <c r="N163" s="578">
        <v>21360.235</v>
      </c>
      <c r="O163" s="576">
        <v>31396.965</v>
      </c>
      <c r="P163" s="577">
        <v>31123.82</v>
      </c>
      <c r="Q163" s="578">
        <v>273.145</v>
      </c>
      <c r="R163" s="576">
        <v>593303.557</v>
      </c>
      <c r="S163" s="577">
        <v>523247.707</v>
      </c>
      <c r="T163" s="578">
        <v>70055.85</v>
      </c>
      <c r="U163" s="576">
        <v>116189.119</v>
      </c>
      <c r="V163" s="577">
        <v>100030.167</v>
      </c>
      <c r="W163" s="578">
        <v>16158.952</v>
      </c>
      <c r="X163" s="576"/>
      <c r="Y163" s="577"/>
      <c r="Z163" s="578"/>
      <c r="AA163" s="576">
        <v>548244.522</v>
      </c>
      <c r="AB163" s="577">
        <v>490968.436</v>
      </c>
      <c r="AC163" s="578">
        <v>57276.086</v>
      </c>
      <c r="AD163" s="576"/>
      <c r="AE163" s="577"/>
      <c r="AF163" s="578"/>
      <c r="AG163" s="766">
        <f t="shared" si="31"/>
        <v>548244.5219999999</v>
      </c>
      <c r="AH163" s="767">
        <f t="shared" si="32"/>
        <v>490968.436</v>
      </c>
      <c r="AI163" s="768">
        <f t="shared" si="33"/>
        <v>57276.086</v>
      </c>
      <c r="AJ163" s="589"/>
      <c r="AK163" s="589"/>
    </row>
    <row r="164" spans="1:37" s="585" customFormat="1" ht="12.75" hidden="1" outlineLevel="1">
      <c r="A164" s="587">
        <v>43891</v>
      </c>
      <c r="B164" s="572" t="s">
        <v>591</v>
      </c>
      <c r="C164" s="769"/>
      <c r="D164" s="770"/>
      <c r="E164" s="771"/>
      <c r="F164" s="769"/>
      <c r="G164" s="770"/>
      <c r="H164" s="771"/>
      <c r="I164" s="769">
        <v>53382.527</v>
      </c>
      <c r="J164" s="770">
        <v>52098.599</v>
      </c>
      <c r="K164" s="771">
        <v>1283.928</v>
      </c>
      <c r="L164" s="769">
        <v>3990.194</v>
      </c>
      <c r="M164" s="770">
        <v>1677.324</v>
      </c>
      <c r="N164" s="771">
        <v>2312.87</v>
      </c>
      <c r="O164" s="769"/>
      <c r="P164" s="770"/>
      <c r="Q164" s="771"/>
      <c r="R164" s="769"/>
      <c r="S164" s="770"/>
      <c r="T164" s="771"/>
      <c r="U164" s="769"/>
      <c r="V164" s="770"/>
      <c r="W164" s="771"/>
      <c r="X164" s="769"/>
      <c r="Y164" s="770"/>
      <c r="Z164" s="771"/>
      <c r="AA164" s="769">
        <v>57372.721</v>
      </c>
      <c r="AB164" s="770">
        <v>53775.923</v>
      </c>
      <c r="AC164" s="771">
        <v>3596.798</v>
      </c>
      <c r="AD164" s="769"/>
      <c r="AE164" s="770"/>
      <c r="AF164" s="771"/>
      <c r="AG164" s="772">
        <f t="shared" si="31"/>
        <v>57372.721000000005</v>
      </c>
      <c r="AH164" s="773">
        <f t="shared" si="32"/>
        <v>53775.923</v>
      </c>
      <c r="AI164" s="774">
        <f t="shared" si="33"/>
        <v>3596.798</v>
      </c>
      <c r="AJ164" s="589"/>
      <c r="AK164" s="589"/>
    </row>
    <row r="165" spans="1:37" s="585" customFormat="1" ht="12.75" hidden="1" outlineLevel="1">
      <c r="A165" s="587">
        <v>43891</v>
      </c>
      <c r="B165" s="572" t="s">
        <v>592</v>
      </c>
      <c r="C165" s="576"/>
      <c r="D165" s="577"/>
      <c r="E165" s="578"/>
      <c r="F165" s="576"/>
      <c r="G165" s="577"/>
      <c r="H165" s="578"/>
      <c r="I165" s="576"/>
      <c r="J165" s="577"/>
      <c r="K165" s="578"/>
      <c r="L165" s="576">
        <v>2757.961</v>
      </c>
      <c r="M165" s="577">
        <v>2757.961</v>
      </c>
      <c r="N165" s="578">
        <v>0</v>
      </c>
      <c r="O165" s="576"/>
      <c r="P165" s="577"/>
      <c r="Q165" s="578"/>
      <c r="R165" s="576"/>
      <c r="S165" s="577"/>
      <c r="T165" s="578"/>
      <c r="U165" s="576"/>
      <c r="V165" s="577"/>
      <c r="W165" s="578"/>
      <c r="X165" s="576">
        <v>11937.626</v>
      </c>
      <c r="Y165" s="577">
        <v>11937.626</v>
      </c>
      <c r="Z165" s="578">
        <v>0</v>
      </c>
      <c r="AA165" s="576">
        <v>14695.587</v>
      </c>
      <c r="AB165" s="577">
        <v>14695.587</v>
      </c>
      <c r="AC165" s="578">
        <v>0</v>
      </c>
      <c r="AD165" s="576"/>
      <c r="AE165" s="577"/>
      <c r="AF165" s="578"/>
      <c r="AG165" s="766">
        <f t="shared" si="31"/>
        <v>2757.961</v>
      </c>
      <c r="AH165" s="767">
        <f t="shared" si="32"/>
        <v>2757.961</v>
      </c>
      <c r="AI165" s="768">
        <f t="shared" si="33"/>
        <v>0</v>
      </c>
      <c r="AJ165" s="589"/>
      <c r="AK165" s="589"/>
    </row>
    <row r="166" spans="1:37" s="585" customFormat="1" ht="12.75" hidden="1" outlineLevel="1">
      <c r="A166" s="587">
        <v>43891</v>
      </c>
      <c r="B166" s="572" t="s">
        <v>593</v>
      </c>
      <c r="C166" s="769"/>
      <c r="D166" s="770"/>
      <c r="E166" s="771"/>
      <c r="F166" s="769"/>
      <c r="G166" s="770"/>
      <c r="H166" s="771"/>
      <c r="I166" s="769"/>
      <c r="J166" s="770"/>
      <c r="K166" s="771"/>
      <c r="L166" s="769"/>
      <c r="M166" s="770"/>
      <c r="N166" s="771"/>
      <c r="O166" s="769">
        <v>1945.264</v>
      </c>
      <c r="P166" s="770">
        <v>1711.234</v>
      </c>
      <c r="Q166" s="771">
        <v>234.03</v>
      </c>
      <c r="R166" s="769"/>
      <c r="S166" s="770"/>
      <c r="T166" s="771"/>
      <c r="U166" s="769"/>
      <c r="V166" s="770"/>
      <c r="W166" s="771"/>
      <c r="X166" s="769"/>
      <c r="Y166" s="770"/>
      <c r="Z166" s="771"/>
      <c r="AA166" s="769"/>
      <c r="AB166" s="770"/>
      <c r="AC166" s="771"/>
      <c r="AD166" s="769"/>
      <c r="AE166" s="770"/>
      <c r="AF166" s="771"/>
      <c r="AG166" s="772">
        <f t="shared" si="31"/>
        <v>0</v>
      </c>
      <c r="AH166" s="773">
        <f t="shared" si="32"/>
        <v>0</v>
      </c>
      <c r="AI166" s="774">
        <f t="shared" si="33"/>
        <v>0</v>
      </c>
      <c r="AJ166" s="589"/>
      <c r="AK166" s="589"/>
    </row>
    <row r="167" spans="1:37" s="585" customFormat="1" ht="12.75" hidden="1" outlineLevel="1">
      <c r="A167" s="587">
        <v>43891</v>
      </c>
      <c r="B167" s="572" t="s">
        <v>594</v>
      </c>
      <c r="C167" s="576"/>
      <c r="D167" s="577"/>
      <c r="E167" s="578"/>
      <c r="F167" s="576"/>
      <c r="G167" s="577"/>
      <c r="H167" s="578"/>
      <c r="I167" s="576">
        <v>99834.189</v>
      </c>
      <c r="J167" s="577">
        <v>99834.189</v>
      </c>
      <c r="K167" s="578">
        <v>0</v>
      </c>
      <c r="L167" s="576">
        <v>46368.84</v>
      </c>
      <c r="M167" s="577">
        <v>45792.771</v>
      </c>
      <c r="N167" s="578">
        <v>576.069</v>
      </c>
      <c r="O167" s="576">
        <v>65691.124</v>
      </c>
      <c r="P167" s="577">
        <v>9268.248</v>
      </c>
      <c r="Q167" s="578">
        <v>56422.876</v>
      </c>
      <c r="R167" s="576"/>
      <c r="S167" s="577"/>
      <c r="T167" s="578"/>
      <c r="U167" s="576">
        <v>22681.675</v>
      </c>
      <c r="V167" s="577">
        <v>22681.675</v>
      </c>
      <c r="W167" s="578">
        <v>0</v>
      </c>
      <c r="X167" s="576"/>
      <c r="Y167" s="577"/>
      <c r="Z167" s="578"/>
      <c r="AA167" s="576">
        <v>146203.029</v>
      </c>
      <c r="AB167" s="577">
        <v>145626.96</v>
      </c>
      <c r="AC167" s="578">
        <v>576.069</v>
      </c>
      <c r="AD167" s="576"/>
      <c r="AE167" s="577"/>
      <c r="AF167" s="578"/>
      <c r="AG167" s="766">
        <f t="shared" si="31"/>
        <v>146203.02899999998</v>
      </c>
      <c r="AH167" s="767">
        <f t="shared" si="32"/>
        <v>145626.96</v>
      </c>
      <c r="AI167" s="768">
        <f t="shared" si="33"/>
        <v>576.069</v>
      </c>
      <c r="AJ167" s="589"/>
      <c r="AK167" s="589"/>
    </row>
    <row r="168" spans="1:37" s="585" customFormat="1" ht="12.75" hidden="1" outlineLevel="1">
      <c r="A168" s="587">
        <v>43891</v>
      </c>
      <c r="B168" s="572" t="s">
        <v>670</v>
      </c>
      <c r="C168" s="769"/>
      <c r="D168" s="770"/>
      <c r="E168" s="771"/>
      <c r="F168" s="769"/>
      <c r="G168" s="770"/>
      <c r="H168" s="771"/>
      <c r="I168" s="769"/>
      <c r="J168" s="770"/>
      <c r="K168" s="771"/>
      <c r="L168" s="769"/>
      <c r="M168" s="770"/>
      <c r="N168" s="771"/>
      <c r="O168" s="769"/>
      <c r="P168" s="770"/>
      <c r="Q168" s="771"/>
      <c r="R168" s="769"/>
      <c r="S168" s="770"/>
      <c r="T168" s="771"/>
      <c r="U168" s="769"/>
      <c r="V168" s="770"/>
      <c r="W168" s="771"/>
      <c r="X168" s="769">
        <v>10278.883</v>
      </c>
      <c r="Y168" s="770">
        <v>10278.883</v>
      </c>
      <c r="Z168" s="771">
        <v>0</v>
      </c>
      <c r="AA168" s="769">
        <v>10278.883</v>
      </c>
      <c r="AB168" s="770">
        <v>10278.883</v>
      </c>
      <c r="AC168" s="771">
        <v>0</v>
      </c>
      <c r="AD168" s="769"/>
      <c r="AE168" s="770"/>
      <c r="AF168" s="771"/>
      <c r="AG168" s="772">
        <f t="shared" si="31"/>
        <v>0</v>
      </c>
      <c r="AH168" s="773">
        <f t="shared" si="32"/>
        <v>0</v>
      </c>
      <c r="AI168" s="774">
        <f t="shared" si="33"/>
        <v>0</v>
      </c>
      <c r="AJ168" s="589"/>
      <c r="AK168" s="589"/>
    </row>
    <row r="169" spans="1:37" s="585" customFormat="1" ht="12.75" hidden="1" outlineLevel="1">
      <c r="A169" s="587">
        <v>43891</v>
      </c>
      <c r="B169" s="572" t="s">
        <v>595</v>
      </c>
      <c r="C169" s="576"/>
      <c r="D169" s="577"/>
      <c r="E169" s="578"/>
      <c r="F169" s="576">
        <v>98881.353</v>
      </c>
      <c r="G169" s="577">
        <v>84654.936</v>
      </c>
      <c r="H169" s="578">
        <v>14226.417</v>
      </c>
      <c r="I169" s="576">
        <v>8216356.275</v>
      </c>
      <c r="J169" s="577">
        <v>8001851.39</v>
      </c>
      <c r="K169" s="578">
        <v>214504.885</v>
      </c>
      <c r="L169" s="576">
        <v>7354758.618</v>
      </c>
      <c r="M169" s="577">
        <v>6933957.234</v>
      </c>
      <c r="N169" s="578">
        <v>420801.384</v>
      </c>
      <c r="O169" s="576">
        <v>15836.433</v>
      </c>
      <c r="P169" s="577">
        <v>15825.949</v>
      </c>
      <c r="Q169" s="578">
        <v>10.484</v>
      </c>
      <c r="R169" s="576">
        <v>1752840.21</v>
      </c>
      <c r="S169" s="577">
        <v>1663623.028</v>
      </c>
      <c r="T169" s="578">
        <v>89217.182</v>
      </c>
      <c r="U169" s="576">
        <v>401769.776</v>
      </c>
      <c r="V169" s="577">
        <v>392522.025</v>
      </c>
      <c r="W169" s="578">
        <v>9247.751</v>
      </c>
      <c r="X169" s="576">
        <v>357594.249</v>
      </c>
      <c r="Y169" s="577">
        <v>334974.129</v>
      </c>
      <c r="Z169" s="578">
        <v>22620.12</v>
      </c>
      <c r="AA169" s="576">
        <v>16027590.495</v>
      </c>
      <c r="AB169" s="577">
        <v>15355437.689</v>
      </c>
      <c r="AC169" s="578">
        <v>672152.806</v>
      </c>
      <c r="AD169" s="576"/>
      <c r="AE169" s="577"/>
      <c r="AF169" s="578"/>
      <c r="AG169" s="766">
        <f t="shared" si="31"/>
        <v>15669996.246</v>
      </c>
      <c r="AH169" s="767">
        <f t="shared" si="32"/>
        <v>15020463.559999999</v>
      </c>
      <c r="AI169" s="768">
        <f t="shared" si="33"/>
        <v>649532.686</v>
      </c>
      <c r="AJ169" s="589"/>
      <c r="AK169" s="589"/>
    </row>
    <row r="170" spans="1:37" s="585" customFormat="1" ht="12.75" hidden="1" outlineLevel="1">
      <c r="A170" s="587">
        <v>43891</v>
      </c>
      <c r="B170" s="572" t="s">
        <v>596</v>
      </c>
      <c r="C170" s="769"/>
      <c r="D170" s="770"/>
      <c r="E170" s="771"/>
      <c r="F170" s="769">
        <v>221308.117</v>
      </c>
      <c r="G170" s="770">
        <v>206994.165</v>
      </c>
      <c r="H170" s="771">
        <v>14313.952</v>
      </c>
      <c r="I170" s="769">
        <v>20733457.576</v>
      </c>
      <c r="J170" s="770">
        <v>20360117.995</v>
      </c>
      <c r="K170" s="771">
        <v>373339.581</v>
      </c>
      <c r="L170" s="769">
        <v>1779163.044</v>
      </c>
      <c r="M170" s="770">
        <v>1764660.389</v>
      </c>
      <c r="N170" s="771">
        <v>14502.655</v>
      </c>
      <c r="O170" s="769"/>
      <c r="P170" s="770"/>
      <c r="Q170" s="771"/>
      <c r="R170" s="769">
        <v>193014.784</v>
      </c>
      <c r="S170" s="770">
        <v>186614.031</v>
      </c>
      <c r="T170" s="771">
        <v>6400.753</v>
      </c>
      <c r="U170" s="769">
        <v>137266.71</v>
      </c>
      <c r="V170" s="770">
        <v>133881.247</v>
      </c>
      <c r="W170" s="771">
        <v>3385.463</v>
      </c>
      <c r="X170" s="769">
        <v>569179.347</v>
      </c>
      <c r="Y170" s="770">
        <v>568155.607</v>
      </c>
      <c r="Z170" s="771">
        <v>1023.74</v>
      </c>
      <c r="AA170" s="769">
        <v>23303108.084</v>
      </c>
      <c r="AB170" s="770">
        <v>22899928.156</v>
      </c>
      <c r="AC170" s="771">
        <v>403179.928</v>
      </c>
      <c r="AD170" s="769"/>
      <c r="AE170" s="770"/>
      <c r="AF170" s="771"/>
      <c r="AG170" s="779">
        <f>C170+F170+I170+L170</f>
        <v>22733928.737</v>
      </c>
      <c r="AH170" s="780">
        <f>D170+G170+J170+M170</f>
        <v>22331772.549</v>
      </c>
      <c r="AI170" s="781">
        <f>E170+H170+K170+N170</f>
        <v>402156.188</v>
      </c>
      <c r="AJ170" s="589"/>
      <c r="AK170" s="589"/>
    </row>
    <row r="171" spans="1:37" s="585" customFormat="1" ht="12.75" hidden="1" outlineLevel="1">
      <c r="A171" s="587">
        <v>43891</v>
      </c>
      <c r="B171" s="572" t="s">
        <v>597</v>
      </c>
      <c r="C171" s="576"/>
      <c r="D171" s="577"/>
      <c r="E171" s="578"/>
      <c r="F171" s="576"/>
      <c r="G171" s="577"/>
      <c r="H171" s="578"/>
      <c r="I171" s="576">
        <v>1033981.26</v>
      </c>
      <c r="J171" s="577">
        <v>1029482.186</v>
      </c>
      <c r="K171" s="578">
        <v>4499.074</v>
      </c>
      <c r="L171" s="576">
        <v>494497.895</v>
      </c>
      <c r="M171" s="577">
        <v>492032.83</v>
      </c>
      <c r="N171" s="578">
        <v>2465.065</v>
      </c>
      <c r="O171" s="576">
        <v>97065.51</v>
      </c>
      <c r="P171" s="577">
        <v>97065.51</v>
      </c>
      <c r="Q171" s="578">
        <v>0</v>
      </c>
      <c r="R171" s="576">
        <v>92062.644</v>
      </c>
      <c r="S171" s="577">
        <v>91542.897</v>
      </c>
      <c r="T171" s="578">
        <v>519.747</v>
      </c>
      <c r="U171" s="576">
        <v>128436.041</v>
      </c>
      <c r="V171" s="577">
        <v>127800.175</v>
      </c>
      <c r="W171" s="578">
        <v>635.866</v>
      </c>
      <c r="X171" s="576"/>
      <c r="Y171" s="577"/>
      <c r="Z171" s="578"/>
      <c r="AA171" s="576">
        <v>1528479.155</v>
      </c>
      <c r="AB171" s="577">
        <v>1521515.016</v>
      </c>
      <c r="AC171" s="578">
        <v>6964.139</v>
      </c>
      <c r="AD171" s="576"/>
      <c r="AE171" s="577"/>
      <c r="AF171" s="578"/>
      <c r="AG171" s="766">
        <f>C171+F171+I171+L171</f>
        <v>1528479.155</v>
      </c>
      <c r="AH171" s="767">
        <f>D171+G171+J171+M171</f>
        <v>1521515.016</v>
      </c>
      <c r="AI171" s="768">
        <f>E171+H171+K171+N171</f>
        <v>6964.138999999999</v>
      </c>
      <c r="AJ171" s="589"/>
      <c r="AK171" s="589"/>
    </row>
    <row r="172" spans="1:37" s="585" customFormat="1" ht="12.75" collapsed="1">
      <c r="A172" s="587">
        <v>43891</v>
      </c>
      <c r="B172" s="572" t="s">
        <v>598</v>
      </c>
      <c r="C172" s="577">
        <f>SUM(C149:C171)</f>
        <v>0</v>
      </c>
      <c r="D172" s="577">
        <f aca="true" t="shared" si="34" ref="D172:AI172">SUM(D149:D171)</f>
        <v>0</v>
      </c>
      <c r="E172" s="577">
        <f t="shared" si="34"/>
        <v>0</v>
      </c>
      <c r="F172" s="577">
        <f t="shared" si="34"/>
        <v>817411.595</v>
      </c>
      <c r="G172" s="577">
        <f t="shared" si="34"/>
        <v>769293.5860000001</v>
      </c>
      <c r="H172" s="577">
        <f t="shared" si="34"/>
        <v>48118.009</v>
      </c>
      <c r="I172" s="577">
        <f t="shared" si="34"/>
        <v>87000691.53000002</v>
      </c>
      <c r="J172" s="577">
        <f t="shared" si="34"/>
        <v>85585434.68400002</v>
      </c>
      <c r="K172" s="577">
        <f t="shared" si="34"/>
        <v>1415256.846</v>
      </c>
      <c r="L172" s="577">
        <f t="shared" si="34"/>
        <v>31369256.471999995</v>
      </c>
      <c r="M172" s="577">
        <f t="shared" si="34"/>
        <v>30363123.77</v>
      </c>
      <c r="N172" s="577">
        <f t="shared" si="34"/>
        <v>1006132.702</v>
      </c>
      <c r="O172" s="577">
        <f t="shared" si="34"/>
        <v>2858747.871</v>
      </c>
      <c r="P172" s="577">
        <f t="shared" si="34"/>
        <v>2548283.3690000004</v>
      </c>
      <c r="Q172" s="577">
        <f t="shared" si="34"/>
        <v>310464.502</v>
      </c>
      <c r="R172" s="577">
        <f t="shared" si="34"/>
        <v>5083544.432000001</v>
      </c>
      <c r="S172" s="577">
        <f t="shared" si="34"/>
        <v>4850447.2360000005</v>
      </c>
      <c r="T172" s="577">
        <f t="shared" si="34"/>
        <v>233097.19600000003</v>
      </c>
      <c r="U172" s="577">
        <f t="shared" si="34"/>
        <v>5149004.517</v>
      </c>
      <c r="V172" s="577">
        <f t="shared" si="34"/>
        <v>4906632.012000001</v>
      </c>
      <c r="W172" s="577">
        <f t="shared" si="34"/>
        <v>242372.50499999998</v>
      </c>
      <c r="X172" s="577">
        <f t="shared" si="34"/>
        <v>3503755.012</v>
      </c>
      <c r="Y172" s="577">
        <f t="shared" si="34"/>
        <v>3436032.119</v>
      </c>
      <c r="Z172" s="577">
        <f t="shared" si="34"/>
        <v>67722.89300000001</v>
      </c>
      <c r="AA172" s="577">
        <f t="shared" si="34"/>
        <v>122691114.609</v>
      </c>
      <c r="AB172" s="577">
        <f t="shared" si="34"/>
        <v>120153884.159</v>
      </c>
      <c r="AC172" s="577">
        <f t="shared" si="34"/>
        <v>2537230.4499999993</v>
      </c>
      <c r="AD172" s="577">
        <f t="shared" si="34"/>
        <v>0</v>
      </c>
      <c r="AE172" s="577">
        <f t="shared" si="34"/>
        <v>0</v>
      </c>
      <c r="AF172" s="577">
        <f t="shared" si="34"/>
        <v>0</v>
      </c>
      <c r="AG172" s="577">
        <f t="shared" si="34"/>
        <v>119187359.59700002</v>
      </c>
      <c r="AH172" s="577">
        <f t="shared" si="34"/>
        <v>116717852.03999999</v>
      </c>
      <c r="AI172" s="577">
        <f t="shared" si="34"/>
        <v>2469507.5569999996</v>
      </c>
      <c r="AJ172" s="589"/>
      <c r="AK172" s="589"/>
    </row>
  </sheetData>
  <sheetProtection/>
  <mergeCells count="12">
    <mergeCell ref="AG2:AI2"/>
    <mergeCell ref="B2:B3"/>
    <mergeCell ref="C2:E2"/>
    <mergeCell ref="F2:H2"/>
    <mergeCell ref="I2:K2"/>
    <mergeCell ref="L2:N2"/>
    <mergeCell ref="O2:Q2"/>
    <mergeCell ref="R2:T2"/>
    <mergeCell ref="U2:W2"/>
    <mergeCell ref="X2:Z2"/>
    <mergeCell ref="AA2:AC2"/>
    <mergeCell ref="AD2:AF2"/>
  </mergeCells>
  <hyperlinks>
    <hyperlink ref="C1" location="Indice!A1" display="Regresar al índice"/>
  </hyperlinks>
  <printOptions/>
  <pageMargins left="0.7" right="0.7" top="0.75" bottom="0.75" header="0.3" footer="0.3"/>
  <pageSetup horizontalDpi="600" verticalDpi="600" orientation="portrait" r:id="rId2"/>
  <drawing r:id="rId1"/>
</worksheet>
</file>

<file path=xl/worksheets/sheet19.xml><?xml version="1.0" encoding="utf-8"?>
<worksheet xmlns="http://schemas.openxmlformats.org/spreadsheetml/2006/main" xmlns:r="http://schemas.openxmlformats.org/officeDocument/2006/relationships">
  <dimension ref="A1:AK173"/>
  <sheetViews>
    <sheetView zoomScale="90" zoomScaleNormal="90" zoomScalePageLayoutView="0" workbookViewId="0" topLeftCell="A1">
      <pane xSplit="2" ySplit="5" topLeftCell="C29" activePane="bottomRight" state="frozen"/>
      <selection pane="topLeft" activeCell="A1" sqref="A1"/>
      <selection pane="topRight" activeCell="C1" sqref="C1"/>
      <selection pane="bottomLeft" activeCell="A6" sqref="A6"/>
      <selection pane="bottomRight" activeCell="A1" sqref="A1"/>
    </sheetView>
  </sheetViews>
  <sheetFormatPr defaultColWidth="11.421875" defaultRowHeight="15" outlineLevelRow="2"/>
  <cols>
    <col min="1" max="1" width="15.8515625" style="154" customWidth="1"/>
    <col min="2" max="2" width="26.7109375" style="154" customWidth="1"/>
    <col min="3" max="6" width="11.421875" style="155" customWidth="1"/>
    <col min="12" max="12" width="11.57421875" style="0" bestFit="1" customWidth="1"/>
    <col min="13" max="13" width="12.57421875" style="0" bestFit="1" customWidth="1"/>
    <col min="14" max="14" width="11.57421875" style="0" bestFit="1" customWidth="1"/>
    <col min="15" max="15" width="12.57421875" style="0" bestFit="1" customWidth="1"/>
    <col min="16" max="16" width="11.57421875" style="0" bestFit="1" customWidth="1"/>
    <col min="17" max="17" width="12.57421875" style="0" bestFit="1" customWidth="1"/>
    <col min="18" max="18" width="11.57421875" style="0" bestFit="1" customWidth="1"/>
    <col min="19" max="19" width="12.57421875" style="0" bestFit="1" customWidth="1"/>
    <col min="20" max="20" width="11.57421875" style="0" bestFit="1" customWidth="1"/>
    <col min="23" max="23" width="12.57421875" style="0" bestFit="1" customWidth="1"/>
    <col min="24" max="24" width="12.00390625" style="0" bestFit="1" customWidth="1"/>
  </cols>
  <sheetData>
    <row r="1" spans="1:37" ht="43.5" customHeight="1">
      <c r="A1"/>
      <c r="B1"/>
      <c r="C1" s="43" t="s">
        <v>182</v>
      </c>
      <c r="D1"/>
      <c r="E1" s="204" t="s">
        <v>672</v>
      </c>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98"/>
      <c r="AK1" s="198"/>
    </row>
    <row r="2" ht="15"/>
    <row r="3" spans="1:9" ht="15.75" thickBot="1">
      <c r="A3" s="198"/>
      <c r="C3" s="154"/>
      <c r="D3" s="154"/>
      <c r="E3" s="154"/>
      <c r="G3" s="155"/>
      <c r="H3" s="155"/>
      <c r="I3" s="155"/>
    </row>
    <row r="4" spans="1:24" ht="52.5" customHeight="1">
      <c r="A4" s="156"/>
      <c r="B4" s="684" t="s">
        <v>557</v>
      </c>
      <c r="C4" s="686" t="s">
        <v>558</v>
      </c>
      <c r="D4" s="687"/>
      <c r="E4" s="682" t="s">
        <v>559</v>
      </c>
      <c r="F4" s="688"/>
      <c r="G4" s="682" t="s">
        <v>560</v>
      </c>
      <c r="H4" s="683"/>
      <c r="I4" s="682" t="s">
        <v>561</v>
      </c>
      <c r="J4" s="683"/>
      <c r="K4" s="682" t="s">
        <v>562</v>
      </c>
      <c r="L4" s="683"/>
      <c r="M4" s="682" t="s">
        <v>563</v>
      </c>
      <c r="N4" s="683"/>
      <c r="O4" s="682" t="s">
        <v>564</v>
      </c>
      <c r="P4" s="683"/>
      <c r="Q4" s="682" t="s">
        <v>565</v>
      </c>
      <c r="R4" s="683"/>
      <c r="S4" s="682" t="s">
        <v>566</v>
      </c>
      <c r="T4" s="683"/>
      <c r="U4" s="686" t="s">
        <v>567</v>
      </c>
      <c r="V4" s="687"/>
      <c r="W4" s="689" t="s">
        <v>605</v>
      </c>
      <c r="X4" s="690"/>
    </row>
    <row r="5" spans="1:24" ht="15">
      <c r="A5" s="156"/>
      <c r="B5" s="685"/>
      <c r="C5" s="157" t="s">
        <v>572</v>
      </c>
      <c r="D5" s="158" t="s">
        <v>573</v>
      </c>
      <c r="E5" s="157" t="s">
        <v>572</v>
      </c>
      <c r="F5" s="159" t="s">
        <v>573</v>
      </c>
      <c r="G5" s="157" t="s">
        <v>572</v>
      </c>
      <c r="H5" s="158" t="s">
        <v>573</v>
      </c>
      <c r="I5" s="157" t="s">
        <v>572</v>
      </c>
      <c r="J5" s="158" t="s">
        <v>573</v>
      </c>
      <c r="K5" s="157" t="s">
        <v>572</v>
      </c>
      <c r="L5" s="158" t="s">
        <v>573</v>
      </c>
      <c r="M5" s="157" t="s">
        <v>572</v>
      </c>
      <c r="N5" s="158" t="s">
        <v>573</v>
      </c>
      <c r="O5" s="157" t="s">
        <v>572</v>
      </c>
      <c r="P5" s="158" t="s">
        <v>573</v>
      </c>
      <c r="Q5" s="157" t="s">
        <v>572</v>
      </c>
      <c r="R5" s="158" t="s">
        <v>573</v>
      </c>
      <c r="S5" s="157" t="s">
        <v>572</v>
      </c>
      <c r="T5" s="158" t="s">
        <v>573</v>
      </c>
      <c r="U5" s="157" t="s">
        <v>572</v>
      </c>
      <c r="V5" s="158" t="s">
        <v>573</v>
      </c>
      <c r="W5" s="160" t="s">
        <v>572</v>
      </c>
      <c r="X5" s="161" t="s">
        <v>573</v>
      </c>
    </row>
    <row r="6" spans="1:24" ht="15" hidden="1" outlineLevel="1">
      <c r="A6" s="166">
        <v>43739</v>
      </c>
      <c r="B6" s="167" t="s">
        <v>574</v>
      </c>
      <c r="C6" s="168"/>
      <c r="D6" s="169"/>
      <c r="E6" s="170">
        <f>4A!G30/4A!F30</f>
        <v>0.7602048965235512</v>
      </c>
      <c r="F6" s="171">
        <f>4A!H30/4A!F30</f>
        <v>0.2397951034764488</v>
      </c>
      <c r="G6" s="170">
        <f>4A!J30/4A!I30</f>
        <v>0.9685077028443453</v>
      </c>
      <c r="H6" s="171">
        <f>4A!K30/4A!I30</f>
        <v>0.03149229715565479</v>
      </c>
      <c r="I6" s="170">
        <f>4A!M30/4A!L30</f>
        <v>0.9543042604843429</v>
      </c>
      <c r="J6" s="171">
        <f>4A!N30/4A!M30</f>
        <v>0.04788382637259211</v>
      </c>
      <c r="K6" s="170">
        <v>0</v>
      </c>
      <c r="L6" s="171">
        <v>0</v>
      </c>
      <c r="M6" s="170">
        <f>4A!S30/4A!R30</f>
        <v>1</v>
      </c>
      <c r="N6" s="171">
        <f>4A!T30/4A!R30</f>
        <v>0</v>
      </c>
      <c r="O6" s="170">
        <f>4A!V30/4A!U30</f>
        <v>1</v>
      </c>
      <c r="P6" s="171">
        <f>4A!W30/4A!U30</f>
        <v>0</v>
      </c>
      <c r="Q6" s="170" t="s">
        <v>575</v>
      </c>
      <c r="R6" s="171">
        <v>0</v>
      </c>
      <c r="S6" s="170">
        <f>4A!AB30/4A!AA30</f>
        <v>0.94585593599365</v>
      </c>
      <c r="T6" s="171">
        <f>4A!AC30/4A!AA30</f>
        <v>0.05414406400634994</v>
      </c>
      <c r="U6" s="170"/>
      <c r="V6" s="171"/>
      <c r="W6" s="170">
        <f>4A!AH30/4A!AG30</f>
        <v>0.94585593599365</v>
      </c>
      <c r="X6" s="171">
        <f>4A!AI30/4A!AG30</f>
        <v>0.05414406400634994</v>
      </c>
    </row>
    <row r="7" spans="1:24" ht="15" hidden="1" outlineLevel="1">
      <c r="A7" s="166">
        <v>43739</v>
      </c>
      <c r="B7" s="167" t="s">
        <v>576</v>
      </c>
      <c r="C7" s="174"/>
      <c r="D7" s="175"/>
      <c r="E7" s="176">
        <v>0</v>
      </c>
      <c r="F7" s="177">
        <v>0</v>
      </c>
      <c r="G7" s="176">
        <f>4A!J31/4A!I31</f>
        <v>1</v>
      </c>
      <c r="H7" s="177">
        <f>4A!K31/4A!I31</f>
        <v>0</v>
      </c>
      <c r="I7" s="176">
        <f>4A!M31/4A!L31</f>
        <v>1</v>
      </c>
      <c r="J7" s="177">
        <f>4A!N31/4A!M31</f>
        <v>0</v>
      </c>
      <c r="K7" s="176">
        <v>0</v>
      </c>
      <c r="L7" s="177">
        <v>0</v>
      </c>
      <c r="M7" s="176">
        <f>4A!S31/4A!R31</f>
        <v>1</v>
      </c>
      <c r="N7" s="177">
        <f>4A!T31/4A!R31</f>
        <v>0</v>
      </c>
      <c r="O7" s="176">
        <f>4A!V31/4A!U31</f>
        <v>1</v>
      </c>
      <c r="P7" s="177">
        <f>4A!W31/4A!U31</f>
        <v>0</v>
      </c>
      <c r="Q7" s="176">
        <v>0</v>
      </c>
      <c r="R7" s="177">
        <v>0</v>
      </c>
      <c r="S7" s="176">
        <f>4A!AB31/4A!AA31</f>
        <v>1</v>
      </c>
      <c r="T7" s="177">
        <f>4A!AC31/4A!AA31</f>
        <v>0</v>
      </c>
      <c r="U7" s="176"/>
      <c r="V7" s="177"/>
      <c r="W7" s="176">
        <f>4A!AH31/4A!AG31</f>
        <v>1</v>
      </c>
      <c r="X7" s="177">
        <f>4A!AI31/4A!AG31</f>
        <v>0</v>
      </c>
    </row>
    <row r="8" spans="1:24" ht="15" hidden="1" outlineLevel="1">
      <c r="A8" s="166">
        <v>43739</v>
      </c>
      <c r="B8" s="167" t="s">
        <v>577</v>
      </c>
      <c r="C8" s="168"/>
      <c r="D8" s="169"/>
      <c r="E8" s="170">
        <v>0</v>
      </c>
      <c r="F8" s="171">
        <v>0</v>
      </c>
      <c r="G8" s="170">
        <f>4A!J32/4A!I32</f>
        <v>0.9919930415469693</v>
      </c>
      <c r="H8" s="171">
        <f>4A!K32/4A!I32</f>
        <v>0.008006958453030722</v>
      </c>
      <c r="I8" s="170">
        <f>4A!M32/4A!L32</f>
        <v>0.9723282548936165</v>
      </c>
      <c r="J8" s="171">
        <f>4A!N32/4A!M32</f>
        <v>0.028459262566026218</v>
      </c>
      <c r="K8" s="170">
        <v>0</v>
      </c>
      <c r="L8" s="171">
        <v>0</v>
      </c>
      <c r="M8" s="170">
        <f>4A!S32/4A!R32</f>
        <v>0.9766102917533114</v>
      </c>
      <c r="N8" s="171">
        <f>4A!T32/4A!R32</f>
        <v>0.023389708246688557</v>
      </c>
      <c r="O8" s="170">
        <f>4A!V32/4A!U32</f>
        <v>0.9555675385444864</v>
      </c>
      <c r="P8" s="171">
        <f>4A!W32/4A!U32</f>
        <v>0.044432461455513474</v>
      </c>
      <c r="Q8" s="170">
        <f>4A!Y32/4A!X32</f>
        <v>0.9867286557495448</v>
      </c>
      <c r="R8" s="171">
        <f>4A!Z32/4A!X32</f>
        <v>0.013271344250455232</v>
      </c>
      <c r="S8" s="170">
        <f>4A!AB32/4A!AA32</f>
        <v>0.9871867449856885</v>
      </c>
      <c r="T8" s="171">
        <f>4A!AC32/4A!AA32</f>
        <v>0.012813255014311626</v>
      </c>
      <c r="U8" s="170"/>
      <c r="V8" s="171"/>
      <c r="W8" s="170">
        <f>4A!AH32/4A!AG32</f>
        <v>0.9872221306709783</v>
      </c>
      <c r="X8" s="171">
        <f>4A!AI32/4A!AG32</f>
        <v>0.012777869329021642</v>
      </c>
    </row>
    <row r="9" spans="1:24" ht="15" hidden="1" outlineLevel="1">
      <c r="A9" s="166">
        <v>43739</v>
      </c>
      <c r="B9" s="167" t="s">
        <v>578</v>
      </c>
      <c r="C9" s="174"/>
      <c r="D9" s="175"/>
      <c r="E9" s="176">
        <f>4A!G33/4A!F33</f>
        <v>0</v>
      </c>
      <c r="F9" s="177">
        <f>4A!H33/4A!F33</f>
        <v>1</v>
      </c>
      <c r="G9" s="176">
        <f>4A!J33/4A!I33</f>
        <v>0.9601825465676576</v>
      </c>
      <c r="H9" s="177">
        <f>4A!K33/4A!I33</f>
        <v>0.039817453432342456</v>
      </c>
      <c r="I9" s="176">
        <f>4A!M33/4A!L33</f>
        <v>0.9654113114413627</v>
      </c>
      <c r="J9" s="177">
        <f>4A!N33/4A!M33</f>
        <v>0.03582792965932445</v>
      </c>
      <c r="K9" s="176">
        <f>4A!P33/4A!O33</f>
        <v>0.8769085761420683</v>
      </c>
      <c r="L9" s="177">
        <f>4A!Q33/4A!O33</f>
        <v>0.12309142385793166</v>
      </c>
      <c r="M9" s="176">
        <f>4A!S33/4A!R33</f>
        <v>0.9418973655541821</v>
      </c>
      <c r="N9" s="177">
        <f>4A!T33/4A!R33</f>
        <v>0.058102634445817786</v>
      </c>
      <c r="O9" s="176">
        <f>4A!V33/4A!U33</f>
        <v>0.9901040470000647</v>
      </c>
      <c r="P9" s="177">
        <f>4A!W33/4A!U33</f>
        <v>0.009895952999935379</v>
      </c>
      <c r="Q9" s="176">
        <v>0</v>
      </c>
      <c r="R9" s="177">
        <v>0</v>
      </c>
      <c r="S9" s="176">
        <f>4A!AB33/4A!AA33</f>
        <v>0.960679365709715</v>
      </c>
      <c r="T9" s="177">
        <f>4A!AC33/4A!AA33</f>
        <v>0.03932063429028497</v>
      </c>
      <c r="U9" s="176"/>
      <c r="V9" s="177"/>
      <c r="W9" s="176">
        <f>4A!AH33/4A!AG33</f>
        <v>0.960679365709715</v>
      </c>
      <c r="X9" s="177">
        <f>4A!AI33/4A!AG33</f>
        <v>0.03932063429028497</v>
      </c>
    </row>
    <row r="10" spans="1:24" ht="15" hidden="1" outlineLevel="1">
      <c r="A10" s="166">
        <v>43739</v>
      </c>
      <c r="B10" s="167" t="s">
        <v>579</v>
      </c>
      <c r="C10" s="168"/>
      <c r="D10" s="169"/>
      <c r="E10" s="170">
        <v>0</v>
      </c>
      <c r="F10" s="171">
        <v>0</v>
      </c>
      <c r="G10" s="170">
        <f>4A!J34/4A!I34</f>
        <v>1</v>
      </c>
      <c r="H10" s="171">
        <f>4A!K34/4A!I34</f>
        <v>0</v>
      </c>
      <c r="I10" s="170">
        <f>4A!M34/4A!L34</f>
        <v>1</v>
      </c>
      <c r="J10" s="171">
        <f>4A!N34/4A!M34</f>
        <v>0</v>
      </c>
      <c r="K10" s="170">
        <f>4A!P34/4A!O34</f>
        <v>1</v>
      </c>
      <c r="L10" s="171">
        <f>4A!Q34/4A!O34</f>
        <v>0</v>
      </c>
      <c r="M10" s="170">
        <f>4A!S34/4A!R34</f>
        <v>1</v>
      </c>
      <c r="N10" s="171">
        <f>4A!T34/4A!R34</f>
        <v>0</v>
      </c>
      <c r="O10" s="170">
        <v>0</v>
      </c>
      <c r="P10" s="171">
        <v>0</v>
      </c>
      <c r="Q10" s="170">
        <v>0</v>
      </c>
      <c r="R10" s="171">
        <v>0</v>
      </c>
      <c r="S10" s="170">
        <f>4A!AB34/4A!AA34</f>
        <v>1</v>
      </c>
      <c r="T10" s="171">
        <f>4A!AC34/4A!AA34</f>
        <v>0</v>
      </c>
      <c r="U10" s="170"/>
      <c r="V10" s="171"/>
      <c r="W10" s="170">
        <f>4A!AH34/4A!AG34</f>
        <v>1</v>
      </c>
      <c r="X10" s="171">
        <f>4A!AI34/4A!AG34</f>
        <v>0</v>
      </c>
    </row>
    <row r="11" spans="1:24" ht="15" hidden="1" outlineLevel="1">
      <c r="A11" s="166">
        <v>43739</v>
      </c>
      <c r="B11" s="167" t="s">
        <v>580</v>
      </c>
      <c r="C11" s="174"/>
      <c r="D11" s="175"/>
      <c r="E11" s="176">
        <v>0</v>
      </c>
      <c r="F11" s="177">
        <v>0</v>
      </c>
      <c r="G11" s="176">
        <f>4A!J35/4A!I35</f>
        <v>1</v>
      </c>
      <c r="H11" s="177">
        <f>4A!K35/4A!I35</f>
        <v>0</v>
      </c>
      <c r="I11" s="176">
        <f>4A!M35/4A!L35</f>
        <v>0.809825989566546</v>
      </c>
      <c r="J11" s="177">
        <f>4A!N35/4A!M35</f>
        <v>0.23483317760058986</v>
      </c>
      <c r="K11" s="176">
        <v>0</v>
      </c>
      <c r="L11" s="177">
        <v>0</v>
      </c>
      <c r="M11" s="176">
        <v>0</v>
      </c>
      <c r="N11" s="177">
        <v>0</v>
      </c>
      <c r="O11" s="176">
        <f>4A!V35/4A!U35</f>
        <v>1</v>
      </c>
      <c r="P11" s="177">
        <f>4A!W35/4A!U35</f>
        <v>0</v>
      </c>
      <c r="Q11" s="176">
        <f>4A!Y35/4A!X35</f>
        <v>0.9589797196975962</v>
      </c>
      <c r="R11" s="177">
        <f>4A!Z35/4A!X35</f>
        <v>0.041020280302403796</v>
      </c>
      <c r="S11" s="176">
        <f>4A!AB35/4A!AA35</f>
        <v>0.958198347501905</v>
      </c>
      <c r="T11" s="177">
        <f>4A!AC35/4A!AA35</f>
        <v>0.04180165249809501</v>
      </c>
      <c r="U11" s="176"/>
      <c r="V11" s="177"/>
      <c r="W11" s="176">
        <f>4A!AH35/4A!AG35</f>
        <v>0.9578988618845978</v>
      </c>
      <c r="X11" s="177">
        <f>4A!AI35/4A!AG35</f>
        <v>0.04210113811540223</v>
      </c>
    </row>
    <row r="12" spans="1:24" ht="15" hidden="1" outlineLevel="1">
      <c r="A12" s="166">
        <v>43739</v>
      </c>
      <c r="B12" s="167" t="s">
        <v>581</v>
      </c>
      <c r="C12" s="168"/>
      <c r="D12" s="169"/>
      <c r="E12" s="170">
        <f>4A!G36/4A!F36</f>
        <v>0</v>
      </c>
      <c r="F12" s="171">
        <f>4A!H36/4A!F36</f>
        <v>1</v>
      </c>
      <c r="G12" s="170">
        <f>4A!J36/4A!I36</f>
        <v>0.9583194812359437</v>
      </c>
      <c r="H12" s="171">
        <f>4A!K36/4A!I36</f>
        <v>0.04168051876405637</v>
      </c>
      <c r="I12" s="170">
        <v>0</v>
      </c>
      <c r="J12" s="171">
        <v>0</v>
      </c>
      <c r="K12" s="170">
        <f>4A!P36/4A!O36</f>
        <v>1</v>
      </c>
      <c r="L12" s="171">
        <f>4A!Q36/4A!O36</f>
        <v>0</v>
      </c>
      <c r="M12" s="170">
        <f>4A!S36/4A!R36</f>
        <v>1</v>
      </c>
      <c r="N12" s="171">
        <f>4A!T36/4A!R36</f>
        <v>0</v>
      </c>
      <c r="O12" s="170">
        <f>4A!V36/4A!U36</f>
        <v>0.9843350399076332</v>
      </c>
      <c r="P12" s="171">
        <f>4A!W36/4A!U36</f>
        <v>0.01566496009236675</v>
      </c>
      <c r="Q12" s="170">
        <v>0</v>
      </c>
      <c r="R12" s="171">
        <v>0</v>
      </c>
      <c r="S12" s="170">
        <f>4A!AB36/4A!AA36</f>
        <v>0.9582371146019081</v>
      </c>
      <c r="T12" s="171">
        <f>4A!AC36/4A!AA36</f>
        <v>0.041762885398091906</v>
      </c>
      <c r="U12" s="170"/>
      <c r="V12" s="171"/>
      <c r="W12" s="170">
        <f>4A!AH36/4A!AG36</f>
        <v>0.9582371146019081</v>
      </c>
      <c r="X12" s="171">
        <f>4A!AI36/4A!AG36</f>
        <v>0.041762885398091906</v>
      </c>
    </row>
    <row r="13" spans="1:24" ht="15" hidden="1" outlineLevel="1">
      <c r="A13" s="166">
        <v>43739</v>
      </c>
      <c r="B13" s="167" t="s">
        <v>582</v>
      </c>
      <c r="C13" s="174"/>
      <c r="D13" s="175"/>
      <c r="E13" s="176">
        <v>0</v>
      </c>
      <c r="F13" s="177">
        <v>0</v>
      </c>
      <c r="G13" s="176">
        <v>0</v>
      </c>
      <c r="H13" s="177">
        <v>0</v>
      </c>
      <c r="I13" s="176">
        <v>0</v>
      </c>
      <c r="J13" s="177">
        <v>0</v>
      </c>
      <c r="K13" s="176">
        <f>4A!P37/4A!O37</f>
        <v>0.9446107452072646</v>
      </c>
      <c r="L13" s="177">
        <f>4A!Q37/4A!O37</f>
        <v>0.05538925479273527</v>
      </c>
      <c r="M13" s="176">
        <v>0</v>
      </c>
      <c r="N13" s="177">
        <v>0</v>
      </c>
      <c r="O13" s="176">
        <v>0</v>
      </c>
      <c r="P13" s="177">
        <v>0</v>
      </c>
      <c r="Q13" s="176">
        <v>0</v>
      </c>
      <c r="R13" s="177">
        <v>0</v>
      </c>
      <c r="S13" s="176">
        <v>0</v>
      </c>
      <c r="T13" s="177">
        <v>0</v>
      </c>
      <c r="U13" s="176"/>
      <c r="V13" s="177"/>
      <c r="W13" s="176">
        <v>0</v>
      </c>
      <c r="X13" s="177">
        <v>0</v>
      </c>
    </row>
    <row r="14" spans="1:24" ht="15" hidden="1" outlineLevel="1">
      <c r="A14" s="166">
        <v>43739</v>
      </c>
      <c r="B14" s="167" t="s">
        <v>583</v>
      </c>
      <c r="C14" s="168"/>
      <c r="D14" s="169"/>
      <c r="E14" s="170">
        <v>0</v>
      </c>
      <c r="F14" s="171">
        <v>0</v>
      </c>
      <c r="G14" s="170">
        <v>0</v>
      </c>
      <c r="H14" s="171">
        <v>0</v>
      </c>
      <c r="I14" s="170">
        <v>0</v>
      </c>
      <c r="J14" s="171">
        <v>0</v>
      </c>
      <c r="K14" s="170">
        <v>0</v>
      </c>
      <c r="L14" s="171">
        <v>0</v>
      </c>
      <c r="M14" s="170">
        <v>0</v>
      </c>
      <c r="N14" s="171">
        <v>0</v>
      </c>
      <c r="O14" s="170">
        <v>0</v>
      </c>
      <c r="P14" s="171">
        <v>0</v>
      </c>
      <c r="Q14" s="170">
        <v>0</v>
      </c>
      <c r="R14" s="171">
        <v>0</v>
      </c>
      <c r="S14" s="170">
        <v>0</v>
      </c>
      <c r="T14" s="171">
        <v>0</v>
      </c>
      <c r="U14" s="170"/>
      <c r="V14" s="171"/>
      <c r="W14" s="170">
        <v>0</v>
      </c>
      <c r="X14" s="171">
        <v>0</v>
      </c>
    </row>
    <row r="15" spans="1:24" ht="15" hidden="1" outlineLevel="1">
      <c r="A15" s="166">
        <v>43739</v>
      </c>
      <c r="B15" s="167" t="s">
        <v>584</v>
      </c>
      <c r="C15" s="174"/>
      <c r="D15" s="175"/>
      <c r="E15" s="176">
        <f>4A!G39/4A!F39</f>
        <v>0.9992738869605571</v>
      </c>
      <c r="F15" s="177">
        <f>4A!H39/4A!F39</f>
        <v>0.0007261130394428406</v>
      </c>
      <c r="G15" s="176">
        <f>4A!J39/4A!I39</f>
        <v>0.9919703307543523</v>
      </c>
      <c r="H15" s="177">
        <f>4A!K39/4A!I39</f>
        <v>0.008029669245647734</v>
      </c>
      <c r="I15" s="176">
        <f>4A!M39/4A!L39</f>
        <v>0.8442360930267508</v>
      </c>
      <c r="J15" s="177">
        <f>4A!N39/4A!M39</f>
        <v>0.1845027809872534</v>
      </c>
      <c r="K15" s="176">
        <f>4A!P39/4A!O39</f>
        <v>1</v>
      </c>
      <c r="L15" s="177">
        <f>4A!Q39/4A!O39</f>
        <v>0</v>
      </c>
      <c r="M15" s="176">
        <f>4A!S39/4A!R39</f>
        <v>0.9718005775127927</v>
      </c>
      <c r="N15" s="177">
        <f>4A!T39/4A!R39</f>
        <v>0.028199422487207266</v>
      </c>
      <c r="O15" s="176">
        <f>4A!V39/4A!U39</f>
        <v>0.9922553902007318</v>
      </c>
      <c r="P15" s="177">
        <f>4A!W39/4A!U39</f>
        <v>0.0077446097992681685</v>
      </c>
      <c r="Q15" s="176">
        <f>4A!Y39/4A!X39</f>
        <v>0.9437426902208017</v>
      </c>
      <c r="R15" s="177">
        <f>4A!Z39/4A!X39</f>
        <v>0.05625730977919832</v>
      </c>
      <c r="S15" s="176">
        <f>4A!AB39/4A!AA39</f>
        <v>0.9918091560762415</v>
      </c>
      <c r="T15" s="177">
        <f>4A!AC39/4A!AA39</f>
        <v>0.008190843923758512</v>
      </c>
      <c r="U15" s="176"/>
      <c r="V15" s="177"/>
      <c r="W15" s="176">
        <f>4A!AH39/4A!AG39</f>
        <v>0.9918529918210659</v>
      </c>
      <c r="X15" s="177">
        <f>4A!AI39/4A!AG39</f>
        <v>0.00814700817893418</v>
      </c>
    </row>
    <row r="16" spans="1:24" ht="15" hidden="1" outlineLevel="1">
      <c r="A16" s="166">
        <v>43739</v>
      </c>
      <c r="B16" s="167" t="s">
        <v>585</v>
      </c>
      <c r="C16" s="168"/>
      <c r="D16" s="169"/>
      <c r="E16" s="170">
        <f>4A!G40/4A!F40</f>
        <v>0.9232361333830341</v>
      </c>
      <c r="F16" s="171">
        <f>4A!H40/4A!F40</f>
        <v>0.07676386661696599</v>
      </c>
      <c r="G16" s="170">
        <f>4A!J40/4A!I40</f>
        <v>0.969295173161544</v>
      </c>
      <c r="H16" s="171">
        <f>4A!K40/4A!I40</f>
        <v>0.030704826838456042</v>
      </c>
      <c r="I16" s="170">
        <v>0</v>
      </c>
      <c r="J16" s="171">
        <v>0</v>
      </c>
      <c r="K16" s="170">
        <f>4A!P40/4A!O40</f>
        <v>1</v>
      </c>
      <c r="L16" s="171">
        <f>4A!Q40/4A!O40</f>
        <v>0</v>
      </c>
      <c r="M16" s="170">
        <f>4A!S40/4A!R40</f>
        <v>1</v>
      </c>
      <c r="N16" s="171">
        <f>4A!T40/4A!R40</f>
        <v>0</v>
      </c>
      <c r="O16" s="170">
        <f>4A!V40/4A!U40</f>
        <v>1</v>
      </c>
      <c r="P16" s="171">
        <f>4A!W40/4A!U40</f>
        <v>0</v>
      </c>
      <c r="Q16" s="170">
        <v>0</v>
      </c>
      <c r="R16" s="171">
        <v>0</v>
      </c>
      <c r="S16" s="170">
        <f>4A!AB40/4A!AA40</f>
        <v>0.955317492522506</v>
      </c>
      <c r="T16" s="171">
        <f>4A!AC40/4A!AA40</f>
        <v>0.044682507477494054</v>
      </c>
      <c r="U16" s="170"/>
      <c r="V16" s="171"/>
      <c r="W16" s="170">
        <f>4A!AH40/4A!AG40</f>
        <v>0.955317492522506</v>
      </c>
      <c r="X16" s="171">
        <f>4A!AI40/4A!AG40</f>
        <v>0.044682507477494054</v>
      </c>
    </row>
    <row r="17" spans="1:24" ht="15" hidden="1" outlineLevel="1">
      <c r="A17" s="166">
        <v>43739</v>
      </c>
      <c r="B17" s="167" t="s">
        <v>586</v>
      </c>
      <c r="C17" s="174"/>
      <c r="D17" s="175"/>
      <c r="E17" s="176">
        <v>0</v>
      </c>
      <c r="F17" s="177">
        <v>0</v>
      </c>
      <c r="G17" s="176">
        <f>4A!J41/4A!I41</f>
        <v>1</v>
      </c>
      <c r="H17" s="177">
        <f>4A!K41/4A!I41</f>
        <v>0</v>
      </c>
      <c r="I17" s="176">
        <v>0</v>
      </c>
      <c r="J17" s="177">
        <v>0</v>
      </c>
      <c r="K17" s="176">
        <v>0</v>
      </c>
      <c r="L17" s="177">
        <v>0</v>
      </c>
      <c r="M17" s="176">
        <v>0</v>
      </c>
      <c r="N17" s="177">
        <v>0</v>
      </c>
      <c r="O17" s="176">
        <v>0</v>
      </c>
      <c r="P17" s="177">
        <v>0</v>
      </c>
      <c r="Q17" s="176">
        <v>0</v>
      </c>
      <c r="R17" s="177">
        <v>0</v>
      </c>
      <c r="S17" s="176">
        <f>4A!AB41/4A!AA41</f>
        <v>1</v>
      </c>
      <c r="T17" s="177">
        <f>4A!AC41/4A!AA41</f>
        <v>0</v>
      </c>
      <c r="U17" s="176"/>
      <c r="V17" s="177"/>
      <c r="W17" s="176">
        <f>4A!AH41/4A!AG41</f>
        <v>1</v>
      </c>
      <c r="X17" s="177">
        <f>4A!AI41/4A!AG41</f>
        <v>0</v>
      </c>
    </row>
    <row r="18" spans="1:24" ht="15" hidden="1" outlineLevel="1">
      <c r="A18" s="166">
        <v>43739</v>
      </c>
      <c r="B18" s="167" t="s">
        <v>587</v>
      </c>
      <c r="C18" s="168"/>
      <c r="D18" s="169"/>
      <c r="E18" s="170">
        <f>4A!G42/4A!F42</f>
        <v>0.9955443101912684</v>
      </c>
      <c r="F18" s="171">
        <f>4A!H42/4A!F42</f>
        <v>0.004455689808731525</v>
      </c>
      <c r="G18" s="170">
        <f>4A!J42/4A!I42</f>
        <v>0.9908680465562733</v>
      </c>
      <c r="H18" s="171">
        <f>4A!K42/4A!I42</f>
        <v>0.009131953443726836</v>
      </c>
      <c r="I18" s="170">
        <f>4A!M42/4A!L42</f>
        <v>0.9818659981877491</v>
      </c>
      <c r="J18" s="171">
        <f>4A!N42/4A!M42</f>
        <v>0.01846891719004556</v>
      </c>
      <c r="K18" s="170">
        <f>4A!P42/4A!O42</f>
        <v>1</v>
      </c>
      <c r="L18" s="171">
        <f>4A!Q42/4A!O42</f>
        <v>0</v>
      </c>
      <c r="M18" s="170">
        <f>4A!S42/4A!R42</f>
        <v>0.9776352044091361</v>
      </c>
      <c r="N18" s="171">
        <f>4A!T42/4A!R42</f>
        <v>0.022364795590863844</v>
      </c>
      <c r="O18" s="170">
        <f>4A!V42/4A!U42</f>
        <v>0.9464521020785406</v>
      </c>
      <c r="P18" s="171">
        <f>4A!W42/4A!U42</f>
        <v>0.05354789792145938</v>
      </c>
      <c r="Q18" s="170">
        <f>4A!Y42/4A!X42</f>
        <v>0.9722393092511329</v>
      </c>
      <c r="R18" s="171">
        <f>4A!Z42/4A!X42</f>
        <v>0.027760690748867122</v>
      </c>
      <c r="S18" s="170">
        <f>4A!AB42/4A!AA42</f>
        <v>0.9838725578314059</v>
      </c>
      <c r="T18" s="171">
        <f>4A!AC42/4A!AA42</f>
        <v>0.016127442168594082</v>
      </c>
      <c r="U18" s="170"/>
      <c r="V18" s="171"/>
      <c r="W18" s="170">
        <f>4A!AH42/4A!AG42</f>
        <v>0.984362952604945</v>
      </c>
      <c r="X18" s="171">
        <f>4A!AI42/4A!AG42</f>
        <v>0.01563704739505514</v>
      </c>
    </row>
    <row r="19" spans="1:24" ht="15" hidden="1" outlineLevel="1">
      <c r="A19" s="166">
        <v>43739</v>
      </c>
      <c r="B19" s="167" t="s">
        <v>588</v>
      </c>
      <c r="C19" s="174"/>
      <c r="D19" s="175"/>
      <c r="E19" s="176">
        <f>4A!G43/4A!F43</f>
        <v>1</v>
      </c>
      <c r="F19" s="177">
        <f>4A!H43/4A!F43</f>
        <v>0</v>
      </c>
      <c r="G19" s="176">
        <f>4A!J43/4A!I43</f>
        <v>1</v>
      </c>
      <c r="H19" s="177">
        <f>4A!K43/4A!I43</f>
        <v>0</v>
      </c>
      <c r="I19" s="176">
        <v>0</v>
      </c>
      <c r="J19" s="177">
        <v>0</v>
      </c>
      <c r="K19" s="176">
        <f>4A!P43/4A!O43</f>
        <v>0.9861457369154151</v>
      </c>
      <c r="L19" s="177">
        <f>4A!Q43/4A!O43</f>
        <v>0.013854263084584933</v>
      </c>
      <c r="M19" s="176">
        <f>4A!S43/4A!R43</f>
        <v>1</v>
      </c>
      <c r="N19" s="177">
        <f>4A!T43/4A!R43</f>
        <v>0</v>
      </c>
      <c r="O19" s="176">
        <f>4A!V43/4A!U43</f>
        <v>1</v>
      </c>
      <c r="P19" s="177">
        <f>4A!W43/4A!U43</f>
        <v>0</v>
      </c>
      <c r="Q19" s="176">
        <v>0</v>
      </c>
      <c r="R19" s="177">
        <v>0</v>
      </c>
      <c r="S19" s="176">
        <f>4A!AB43/4A!AA43</f>
        <v>1</v>
      </c>
      <c r="T19" s="177">
        <f>4A!AC43/4A!AA43</f>
        <v>0</v>
      </c>
      <c r="U19" s="176"/>
      <c r="V19" s="177"/>
      <c r="W19" s="176">
        <f>4A!AH43/4A!AG43</f>
        <v>1</v>
      </c>
      <c r="X19" s="177">
        <f>4A!AI43/4A!AG43</f>
        <v>0</v>
      </c>
    </row>
    <row r="20" spans="1:24" ht="15" hidden="1" outlineLevel="1">
      <c r="A20" s="166">
        <v>43739</v>
      </c>
      <c r="B20" s="167" t="s">
        <v>589</v>
      </c>
      <c r="C20" s="168"/>
      <c r="D20" s="169"/>
      <c r="E20" s="170">
        <f>4A!G44/4A!F44</f>
        <v>1</v>
      </c>
      <c r="F20" s="171">
        <f>4A!H44/4A!F44</f>
        <v>0</v>
      </c>
      <c r="G20" s="170">
        <f>4A!J44/4A!I44</f>
        <v>0.991747787164421</v>
      </c>
      <c r="H20" s="171">
        <f>4A!K44/4A!I44</f>
        <v>0.008252212835579045</v>
      </c>
      <c r="I20" s="170">
        <f>4A!M44/4A!L44</f>
        <v>1</v>
      </c>
      <c r="J20" s="171">
        <f>4A!N44/4A!M44</f>
        <v>0</v>
      </c>
      <c r="K20" s="170">
        <v>0</v>
      </c>
      <c r="L20" s="171">
        <v>0</v>
      </c>
      <c r="M20" s="170">
        <f>4A!S44/4A!R44</f>
        <v>0.9798150851402656</v>
      </c>
      <c r="N20" s="171">
        <f>4A!T44/4A!R44</f>
        <v>0.020184914859734383</v>
      </c>
      <c r="O20" s="170">
        <f>4A!V44/4A!U44</f>
        <v>0.9939158685877185</v>
      </c>
      <c r="P20" s="171">
        <f>4A!W44/4A!U44</f>
        <v>0.006084131412281576</v>
      </c>
      <c r="Q20" s="170">
        <f>4A!Y44/4A!X44</f>
        <v>0.9874947038605536</v>
      </c>
      <c r="R20" s="171">
        <f>4A!Z44/4A!X44</f>
        <v>0.012505296139446453</v>
      </c>
      <c r="S20" s="170">
        <f>4A!AB44/4A!AA44</f>
        <v>0.9915199805334118</v>
      </c>
      <c r="T20" s="171">
        <f>4A!AC44/4A!AA44</f>
        <v>0.008480019466588315</v>
      </c>
      <c r="U20" s="170"/>
      <c r="V20" s="171"/>
      <c r="W20" s="170">
        <f>4A!AH44/4A!AG44</f>
        <v>0.991764733314926</v>
      </c>
      <c r="X20" s="171">
        <f>4A!AI44/4A!AG44</f>
        <v>0.008235266685074063</v>
      </c>
    </row>
    <row r="21" spans="1:24" ht="15" hidden="1" outlineLevel="1">
      <c r="A21" s="166">
        <v>43739</v>
      </c>
      <c r="B21" s="167" t="s">
        <v>590</v>
      </c>
      <c r="C21" s="174"/>
      <c r="D21" s="175"/>
      <c r="E21" s="176">
        <f>4A!G45/4A!F45</f>
        <v>0.9378023153573946</v>
      </c>
      <c r="F21" s="177">
        <f>4A!H45/4A!F45</f>
        <v>0.062197684642605444</v>
      </c>
      <c r="G21" s="176">
        <f>4A!J45/4A!I45</f>
        <v>0.9056648272669243</v>
      </c>
      <c r="H21" s="177">
        <f>4A!K45/4A!I45</f>
        <v>0.09433517273307568</v>
      </c>
      <c r="I21" s="176">
        <f>4A!M45/4A!L45</f>
        <v>0.8419894967678909</v>
      </c>
      <c r="J21" s="177">
        <f>4A!N45/4A!M45</f>
        <v>0.18766327114371043</v>
      </c>
      <c r="K21" s="176">
        <f>4A!P45/4A!O45</f>
        <v>0.9905256973431665</v>
      </c>
      <c r="L21" s="177">
        <f>4A!Q45/4A!O45</f>
        <v>0.009474302656833538</v>
      </c>
      <c r="M21" s="176">
        <f>4A!S45/4A!R45</f>
        <v>0.8816842355162564</v>
      </c>
      <c r="N21" s="177">
        <f>4A!T45/4A!R45</f>
        <v>0.11831576448374367</v>
      </c>
      <c r="O21" s="176">
        <f>4A!V45/4A!U45</f>
        <v>0.8423033625081718</v>
      </c>
      <c r="P21" s="177">
        <f>4A!W45/4A!U45</f>
        <v>0.15769663749182813</v>
      </c>
      <c r="Q21" s="176">
        <v>0</v>
      </c>
      <c r="R21" s="177">
        <v>0</v>
      </c>
      <c r="S21" s="176">
        <f>4A!AB45/4A!AA45</f>
        <v>0.8904952646159079</v>
      </c>
      <c r="T21" s="177">
        <f>4A!AC45/4A!AA45</f>
        <v>0.1095047353840922</v>
      </c>
      <c r="U21" s="176"/>
      <c r="V21" s="177"/>
      <c r="W21" s="176">
        <f>4A!AH45/4A!AG45</f>
        <v>0.8904952646159078</v>
      </c>
      <c r="X21" s="177">
        <f>4A!AI45/4A!AG45</f>
        <v>0.10950473538409217</v>
      </c>
    </row>
    <row r="22" spans="1:24" ht="15" hidden="1" outlineLevel="1">
      <c r="A22" s="166">
        <v>43739</v>
      </c>
      <c r="B22" s="167" t="s">
        <v>591</v>
      </c>
      <c r="C22" s="168"/>
      <c r="D22" s="169"/>
      <c r="E22" s="170">
        <v>0</v>
      </c>
      <c r="F22" s="171">
        <v>0</v>
      </c>
      <c r="G22" s="170">
        <f>4A!J46/4A!I46</f>
        <v>0.9786949127502388</v>
      </c>
      <c r="H22" s="171">
        <f>4A!K46/4A!I46</f>
        <v>0.021305087249761226</v>
      </c>
      <c r="I22" s="170">
        <f>4A!M46/4A!L46</f>
        <v>1</v>
      </c>
      <c r="J22" s="171">
        <f>4A!N46/4A!M46</f>
        <v>0</v>
      </c>
      <c r="K22" s="170">
        <v>0</v>
      </c>
      <c r="L22" s="171">
        <v>0</v>
      </c>
      <c r="M22" s="170">
        <v>0</v>
      </c>
      <c r="N22" s="171">
        <v>0</v>
      </c>
      <c r="O22" s="170">
        <v>0</v>
      </c>
      <c r="P22" s="171">
        <v>0</v>
      </c>
      <c r="Q22" s="170">
        <v>0</v>
      </c>
      <c r="R22" s="171">
        <v>0</v>
      </c>
      <c r="S22" s="170">
        <f>4A!AB46/4A!AA46</f>
        <v>0.980110217935648</v>
      </c>
      <c r="T22" s="171">
        <f>4A!AC46/4A!AA46</f>
        <v>0.01988978206435199</v>
      </c>
      <c r="U22" s="170"/>
      <c r="V22" s="171"/>
      <c r="W22" s="170">
        <f>4A!AH46/4A!AG46</f>
        <v>0.980110217935648</v>
      </c>
      <c r="X22" s="171">
        <f>4A!AI46/4A!AG46</f>
        <v>0.01988978206435199</v>
      </c>
    </row>
    <row r="23" spans="1:24" ht="15" hidden="1" outlineLevel="1">
      <c r="A23" s="166">
        <v>43739</v>
      </c>
      <c r="B23" s="167" t="s">
        <v>592</v>
      </c>
      <c r="C23" s="174"/>
      <c r="D23" s="175"/>
      <c r="E23" s="176">
        <v>0</v>
      </c>
      <c r="F23" s="177">
        <v>0</v>
      </c>
      <c r="G23" s="176">
        <v>0</v>
      </c>
      <c r="H23" s="177">
        <v>0</v>
      </c>
      <c r="I23" s="176">
        <f>4A!M47/4A!L47</f>
        <v>1</v>
      </c>
      <c r="J23" s="177">
        <f>4A!N47/4A!M47</f>
        <v>0</v>
      </c>
      <c r="K23" s="176">
        <v>0</v>
      </c>
      <c r="L23" s="177">
        <v>0</v>
      </c>
      <c r="M23" s="176">
        <v>0</v>
      </c>
      <c r="N23" s="177">
        <v>0</v>
      </c>
      <c r="O23" s="176">
        <v>0</v>
      </c>
      <c r="P23" s="177">
        <v>0</v>
      </c>
      <c r="Q23" s="176">
        <f>4A!Y47/4A!X47</f>
        <v>1</v>
      </c>
      <c r="R23" s="177">
        <f>4A!Z47/4A!X47</f>
        <v>0</v>
      </c>
      <c r="S23" s="176">
        <f>4A!AB47/4A!AA47</f>
        <v>1</v>
      </c>
      <c r="T23" s="177">
        <f>4A!AC47/4A!AA47</f>
        <v>0</v>
      </c>
      <c r="U23" s="176"/>
      <c r="V23" s="177"/>
      <c r="W23" s="176">
        <f>4A!AH47/4A!AG47</f>
        <v>1</v>
      </c>
      <c r="X23" s="177">
        <f>4A!AI47/4A!AG47</f>
        <v>0</v>
      </c>
    </row>
    <row r="24" spans="1:24" ht="15" hidden="1" outlineLevel="1">
      <c r="A24" s="166">
        <v>43739</v>
      </c>
      <c r="B24" s="167" t="s">
        <v>593</v>
      </c>
      <c r="C24" s="168"/>
      <c r="D24" s="169"/>
      <c r="E24" s="170">
        <v>0</v>
      </c>
      <c r="F24" s="171">
        <v>0</v>
      </c>
      <c r="G24" s="170">
        <v>0</v>
      </c>
      <c r="H24" s="171">
        <v>0</v>
      </c>
      <c r="I24" s="170">
        <v>0</v>
      </c>
      <c r="J24" s="171">
        <v>0</v>
      </c>
      <c r="K24" s="170">
        <f>4A!P48/4A!O48</f>
        <v>0.9806154255521344</v>
      </c>
      <c r="L24" s="171">
        <f>4A!Q48/4A!O48</f>
        <v>0.019384574447865587</v>
      </c>
      <c r="M24" s="170">
        <v>0</v>
      </c>
      <c r="N24" s="171">
        <v>0</v>
      </c>
      <c r="O24" s="170">
        <v>0</v>
      </c>
      <c r="P24" s="171">
        <v>0</v>
      </c>
      <c r="Q24" s="170">
        <v>0</v>
      </c>
      <c r="R24" s="171">
        <v>0</v>
      </c>
      <c r="S24" s="170">
        <v>0</v>
      </c>
      <c r="T24" s="171">
        <v>0</v>
      </c>
      <c r="U24" s="170"/>
      <c r="V24" s="171"/>
      <c r="W24" s="170">
        <v>0</v>
      </c>
      <c r="X24" s="171">
        <v>0</v>
      </c>
    </row>
    <row r="25" spans="1:24" ht="15" hidden="1" outlineLevel="1">
      <c r="A25" s="166">
        <v>43739</v>
      </c>
      <c r="B25" s="167" t="s">
        <v>594</v>
      </c>
      <c r="C25" s="174"/>
      <c r="D25" s="175"/>
      <c r="E25" s="176">
        <v>0</v>
      </c>
      <c r="F25" s="177">
        <v>0</v>
      </c>
      <c r="G25" s="176">
        <f>4A!J49/4A!I49</f>
        <v>0.802967736607151</v>
      </c>
      <c r="H25" s="177">
        <f>4A!K49/4A!I49</f>
        <v>0.19703226339284904</v>
      </c>
      <c r="I25" s="176">
        <f>4A!M49/4A!L49</f>
        <v>0.9649346273488975</v>
      </c>
      <c r="J25" s="177">
        <f>4A!N49/4A!M49</f>
        <v>0.036339635512348215</v>
      </c>
      <c r="K25" s="176">
        <f>4A!P49/4A!O49</f>
        <v>0.15813264407201036</v>
      </c>
      <c r="L25" s="177">
        <f>4A!Q49/4A!O49</f>
        <v>0.8418673559279897</v>
      </c>
      <c r="M25" s="176">
        <v>0</v>
      </c>
      <c r="N25" s="177">
        <v>0</v>
      </c>
      <c r="O25" s="176">
        <f>4A!V49/4A!U49</f>
        <v>1</v>
      </c>
      <c r="P25" s="177">
        <f>4A!W49/4A!U49</f>
        <v>0</v>
      </c>
      <c r="Q25" s="176">
        <v>0</v>
      </c>
      <c r="R25" s="177">
        <v>0</v>
      </c>
      <c r="S25" s="176">
        <f>4A!AB49/4A!AA49</f>
        <v>0.8366275231479304</v>
      </c>
      <c r="T25" s="177">
        <f>4A!AC49/4A!AA49</f>
        <v>0.16337247685206965</v>
      </c>
      <c r="U25" s="176"/>
      <c r="V25" s="177"/>
      <c r="W25" s="176">
        <f>4A!AH49/4A!AG49</f>
        <v>0.8366275231479304</v>
      </c>
      <c r="X25" s="177">
        <f>4A!AI49/4A!AG49</f>
        <v>0.16337247685206965</v>
      </c>
    </row>
    <row r="26" spans="1:24" ht="15" hidden="1" outlineLevel="1">
      <c r="A26" s="166">
        <v>43739</v>
      </c>
      <c r="B26" s="167" t="s">
        <v>595</v>
      </c>
      <c r="C26" s="168"/>
      <c r="D26" s="169"/>
      <c r="E26" s="170">
        <f>4A!G50/4A!F50</f>
        <v>0.8616138324914019</v>
      </c>
      <c r="F26" s="171">
        <f>4A!H50/4A!F50</f>
        <v>0.1383861675085982</v>
      </c>
      <c r="G26" s="170">
        <f>4A!J50/4A!I50</f>
        <v>0.970579073652937</v>
      </c>
      <c r="H26" s="171">
        <f>4A!K50/4A!I50</f>
        <v>0.029420926347062906</v>
      </c>
      <c r="I26" s="170">
        <f>4A!M50/4A!L50</f>
        <v>0.9507334937435838</v>
      </c>
      <c r="J26" s="171">
        <f>4A!N50/4A!M50</f>
        <v>0.0518194705252528</v>
      </c>
      <c r="K26" s="170">
        <f>4A!P50/4A!O50</f>
        <v>0.9495939409686742</v>
      </c>
      <c r="L26" s="171">
        <f>4A!Q50/4A!O50</f>
        <v>0.05040605903132593</v>
      </c>
      <c r="M26" s="170">
        <f>4A!S50/4A!R50</f>
        <v>0.9571339969318934</v>
      </c>
      <c r="N26" s="171">
        <f>4A!T50/4A!R50</f>
        <v>0.04286600306810671</v>
      </c>
      <c r="O26" s="170">
        <f>4A!V50/4A!U50</f>
        <v>0.9859608957713494</v>
      </c>
      <c r="P26" s="171">
        <f>4A!W50/4A!U50</f>
        <v>0.014039104228650621</v>
      </c>
      <c r="Q26" s="170">
        <f>4A!Y50/4A!X50</f>
        <v>0.9336777216988268</v>
      </c>
      <c r="R26" s="171">
        <f>4A!Z50/4A!X50</f>
        <v>0.06632227830117336</v>
      </c>
      <c r="S26" s="170">
        <f>4A!AB50/4A!AA50</f>
        <v>0.959682501710098</v>
      </c>
      <c r="T26" s="171">
        <f>4A!AC50/4A!AA50</f>
        <v>0.04031749828990198</v>
      </c>
      <c r="U26" s="170"/>
      <c r="V26" s="171"/>
      <c r="W26" s="170">
        <f>4A!AH50/4A!AG50</f>
        <v>0.9602001730002977</v>
      </c>
      <c r="X26" s="171">
        <f>4A!AI50/4A!AG50</f>
        <v>0.03979982699970243</v>
      </c>
    </row>
    <row r="27" spans="1:24" ht="15" hidden="1" outlineLevel="1">
      <c r="A27" s="166">
        <v>43739</v>
      </c>
      <c r="B27" s="167" t="s">
        <v>596</v>
      </c>
      <c r="C27" s="174"/>
      <c r="D27" s="175"/>
      <c r="E27" s="176">
        <f>4A!G51/4A!F51</f>
        <v>0.9071534866135835</v>
      </c>
      <c r="F27" s="177">
        <f>4A!H51/4A!F51</f>
        <v>0.09284651338641653</v>
      </c>
      <c r="G27" s="176">
        <f>4A!J51/4A!I51</f>
        <v>0.9846073969503482</v>
      </c>
      <c r="H27" s="177">
        <f>4A!K51/4A!I51</f>
        <v>0.01539260304965169</v>
      </c>
      <c r="I27" s="176">
        <f>4A!M51/4A!L51</f>
        <v>0.9965176322562089</v>
      </c>
      <c r="J27" s="177">
        <f>4A!N51/4A!M51</f>
        <v>0.0034945370067427264</v>
      </c>
      <c r="K27" s="176">
        <v>0</v>
      </c>
      <c r="L27" s="177">
        <v>0</v>
      </c>
      <c r="M27" s="176">
        <f>4A!S51/4A!R51</f>
        <v>0.9864864403998375</v>
      </c>
      <c r="N27" s="177">
        <f>4A!T51/4A!R51</f>
        <v>0.013513559600162522</v>
      </c>
      <c r="O27" s="176">
        <f>4A!V51/4A!U51</f>
        <v>0.993430484467998</v>
      </c>
      <c r="P27" s="177">
        <f>4A!W51/4A!U51</f>
        <v>0.006569515532001943</v>
      </c>
      <c r="Q27" s="176">
        <f>4A!Y51/4A!X51</f>
        <v>0.9981225255963108</v>
      </c>
      <c r="R27" s="177">
        <f>4A!Z51/4A!X51</f>
        <v>0.0018774744036892939</v>
      </c>
      <c r="S27" s="176">
        <f>4A!AB51/4A!AA51</f>
        <v>0.9850592523375008</v>
      </c>
      <c r="T27" s="177">
        <f>4A!AC51/4A!AA51</f>
        <v>0.014940747662499192</v>
      </c>
      <c r="U27" s="176"/>
      <c r="V27" s="177"/>
      <c r="W27" s="176">
        <f>4A!AH51/4A!AG51</f>
        <v>0.9847171498367762</v>
      </c>
      <c r="X27" s="177">
        <f>4A!AI51/4A!AG51</f>
        <v>0.01528285016322372</v>
      </c>
    </row>
    <row r="28" spans="1:24" ht="15" hidden="1" outlineLevel="1">
      <c r="A28" s="166">
        <v>43739</v>
      </c>
      <c r="B28" s="167" t="s">
        <v>597</v>
      </c>
      <c r="C28" s="168"/>
      <c r="D28" s="169"/>
      <c r="E28" s="170">
        <v>0</v>
      </c>
      <c r="F28" s="171">
        <v>0</v>
      </c>
      <c r="G28" s="170">
        <f>4A!J52/4A!I52</f>
        <v>0.9983287516811533</v>
      </c>
      <c r="H28" s="171">
        <f>4A!K52/4A!I52</f>
        <v>0.0016712483188466734</v>
      </c>
      <c r="I28" s="170">
        <f>4A!M52/4A!L52</f>
        <v>0.9939770904138424</v>
      </c>
      <c r="J28" s="171">
        <f>4A!N52/4A!M52</f>
        <v>0.0060594048336163634</v>
      </c>
      <c r="K28" s="170">
        <f>4A!P52/4A!O52</f>
        <v>1</v>
      </c>
      <c r="L28" s="171">
        <f>4A!Q52/4A!O52</f>
        <v>0</v>
      </c>
      <c r="M28" s="170">
        <f>4A!S52/4A!R52</f>
        <v>1</v>
      </c>
      <c r="N28" s="171">
        <f>4A!T52/4A!R52</f>
        <v>0</v>
      </c>
      <c r="O28" s="170">
        <f>4A!V52/4A!U52</f>
        <v>1</v>
      </c>
      <c r="P28" s="171">
        <f>4A!W52/4A!U52</f>
        <v>0</v>
      </c>
      <c r="Q28" s="170">
        <v>0</v>
      </c>
      <c r="R28" s="171">
        <v>0</v>
      </c>
      <c r="S28" s="170">
        <f>4A!AB52/4A!AA52</f>
        <v>0.9969340883867908</v>
      </c>
      <c r="T28" s="171">
        <f>4A!AC52/4A!AA52</f>
        <v>0.0030659116132092717</v>
      </c>
      <c r="U28" s="170"/>
      <c r="V28" s="171"/>
      <c r="W28" s="170">
        <f>4A!AH52/4A!AG52</f>
        <v>0.9969340883867905</v>
      </c>
      <c r="X28" s="171">
        <f>4A!AI52/4A!AG52</f>
        <v>0.003065911613209271</v>
      </c>
    </row>
    <row r="29" spans="1:24" ht="15.75" collapsed="1">
      <c r="A29" s="178">
        <v>43739</v>
      </c>
      <c r="B29" s="599" t="s">
        <v>598</v>
      </c>
      <c r="C29" s="750"/>
      <c r="D29" s="751"/>
      <c r="E29" s="230">
        <f>4A!G53/4A!F53</f>
        <v>0.9323166186967422</v>
      </c>
      <c r="F29" s="229">
        <f>4A!H53/4A!F53</f>
        <v>0.06768338130325781</v>
      </c>
      <c r="G29" s="230">
        <f>4A!J53/4A!I53</f>
        <v>0.9866572974783407</v>
      </c>
      <c r="H29" s="229">
        <f>4A!K53/4A!I53</f>
        <v>0.013342702521659049</v>
      </c>
      <c r="I29" s="230">
        <f>4A!M53/4A!L53</f>
        <v>0.9732849925976704</v>
      </c>
      <c r="J29" s="229">
        <f>4A!N53/4A!M53</f>
        <v>0.027448288636433466</v>
      </c>
      <c r="K29" s="230">
        <f>4A!P53/4A!O53</f>
        <v>0.8944614853591665</v>
      </c>
      <c r="L29" s="229">
        <f>4A!Q53/4A!O53</f>
        <v>0.1055385146408336</v>
      </c>
      <c r="M29" s="230">
        <f>4A!S53/4A!R53</f>
        <v>0.9595437282917255</v>
      </c>
      <c r="N29" s="229">
        <f>4A!T53/4A!R53</f>
        <v>0.0404562717082744</v>
      </c>
      <c r="O29" s="230">
        <f>4A!V53/4A!U53</f>
        <v>0.9624552765891066</v>
      </c>
      <c r="P29" s="229">
        <f>4A!W53/4A!U53</f>
        <v>0.03754472341089362</v>
      </c>
      <c r="Q29" s="741">
        <f>4A!Y53/4A!X53</f>
        <v>0.9786350991206649</v>
      </c>
      <c r="R29" s="742">
        <f>4A!Z53/4A!X53</f>
        <v>0.021364900879335163</v>
      </c>
      <c r="S29" s="230">
        <f>4A!AB53/4A!AA53</f>
        <v>0.9824315808123675</v>
      </c>
      <c r="T29" s="229">
        <f>4A!AC53/4A!AA53</f>
        <v>0.0175684191876324</v>
      </c>
      <c r="U29" s="230"/>
      <c r="V29" s="229"/>
      <c r="W29" s="741">
        <f>4A!AH53/4A!AG53</f>
        <v>0.9825422793833628</v>
      </c>
      <c r="X29" s="742">
        <f>4A!AI53/4A!AG53</f>
        <v>0.017457720616637147</v>
      </c>
    </row>
    <row r="30" spans="1:24" ht="17.25" hidden="1" outlineLevel="2">
      <c r="A30" s="166">
        <v>43709</v>
      </c>
      <c r="B30" s="599" t="s">
        <v>574</v>
      </c>
      <c r="C30" s="752"/>
      <c r="D30" s="753"/>
      <c r="E30" s="744">
        <f>4A!G5/4A!F5</f>
        <v>0.7635741143177408</v>
      </c>
      <c r="F30" s="743">
        <f>4A!H5/4A!F5</f>
        <v>0.2364258856822592</v>
      </c>
      <c r="G30" s="744">
        <f>4A!J5/4A!I5</f>
        <v>0.9672133591516608</v>
      </c>
      <c r="H30" s="743">
        <f>4A!K5/4A!I5</f>
        <v>0.03278664084833923</v>
      </c>
      <c r="I30" s="744">
        <f>4A!M5/4A!L5</f>
        <v>0.9547326810916785</v>
      </c>
      <c r="J30" s="743">
        <f>4A!N5/4A!L5</f>
        <v>0.04526731890832162</v>
      </c>
      <c r="K30" s="744">
        <v>0</v>
      </c>
      <c r="L30" s="743">
        <v>0</v>
      </c>
      <c r="M30" s="744">
        <f>4A!S5/4A!R5</f>
        <v>1</v>
      </c>
      <c r="N30" s="743">
        <f>4A!T5/4A!R5</f>
        <v>0</v>
      </c>
      <c r="O30" s="744">
        <f>4A!V5/4A!U5</f>
        <v>1</v>
      </c>
      <c r="P30" s="743">
        <f>4A!W5/4A!V5</f>
        <v>0</v>
      </c>
      <c r="Q30" s="744">
        <v>0</v>
      </c>
      <c r="R30" s="743">
        <v>0</v>
      </c>
      <c r="S30" s="744">
        <f>4A!AB5/4A!AA5</f>
        <v>0.9461674605061372</v>
      </c>
      <c r="T30" s="743">
        <f>4A!AC5/4A!AA5</f>
        <v>0.05383253949386264</v>
      </c>
      <c r="U30" s="744"/>
      <c r="V30" s="743"/>
      <c r="W30" s="745">
        <f>4A!AH5/4A!AG5</f>
        <v>0.9461674605061375</v>
      </c>
      <c r="X30" s="746">
        <f>4A!AI5/4A!AG5</f>
        <v>0.05383253949386265</v>
      </c>
    </row>
    <row r="31" spans="1:24" ht="17.25" hidden="1" outlineLevel="2">
      <c r="A31" s="166">
        <v>43709</v>
      </c>
      <c r="B31" s="599" t="s">
        <v>576</v>
      </c>
      <c r="C31" s="752"/>
      <c r="D31" s="753"/>
      <c r="E31" s="744">
        <v>0</v>
      </c>
      <c r="F31" s="743">
        <v>0</v>
      </c>
      <c r="G31" s="744">
        <f>4A!J6/4A!I6</f>
        <v>1</v>
      </c>
      <c r="H31" s="743">
        <f>4A!K6/4A!I6</f>
        <v>0</v>
      </c>
      <c r="I31" s="744">
        <f>4A!M6/4A!L6</f>
        <v>1</v>
      </c>
      <c r="J31" s="743">
        <f>4A!N6/4A!L6</f>
        <v>0</v>
      </c>
      <c r="K31" s="744">
        <v>0</v>
      </c>
      <c r="L31" s="743">
        <v>0</v>
      </c>
      <c r="M31" s="744">
        <f>4A!S6/4A!R6</f>
        <v>1</v>
      </c>
      <c r="N31" s="743">
        <f>4A!T6/4A!R6</f>
        <v>0</v>
      </c>
      <c r="O31" s="744">
        <f>4A!V6/4A!U6</f>
        <v>1</v>
      </c>
      <c r="P31" s="743">
        <f>4A!W6/4A!V6</f>
        <v>0</v>
      </c>
      <c r="Q31" s="744">
        <v>0</v>
      </c>
      <c r="R31" s="743">
        <v>0</v>
      </c>
      <c r="S31" s="744">
        <f>4A!AB6/4A!AA6</f>
        <v>1</v>
      </c>
      <c r="T31" s="743">
        <f>4A!AC6/4A!AA6</f>
        <v>0</v>
      </c>
      <c r="U31" s="744"/>
      <c r="V31" s="743"/>
      <c r="W31" s="744">
        <f>4A!AH6/4A!AG6</f>
        <v>1</v>
      </c>
      <c r="X31" s="747">
        <f>4A!AI6/4A!AG6</f>
        <v>0</v>
      </c>
    </row>
    <row r="32" spans="1:24" ht="17.25" hidden="1" outlineLevel="2">
      <c r="A32" s="166">
        <v>43709</v>
      </c>
      <c r="B32" s="599" t="s">
        <v>577</v>
      </c>
      <c r="C32" s="752"/>
      <c r="D32" s="753"/>
      <c r="E32" s="744">
        <v>0</v>
      </c>
      <c r="F32" s="743">
        <v>0</v>
      </c>
      <c r="G32" s="744">
        <f>4A!J7/4A!I7</f>
        <v>0.9929634076290891</v>
      </c>
      <c r="H32" s="743">
        <f>4A!K7/4A!I7</f>
        <v>0.007036592370910901</v>
      </c>
      <c r="I32" s="744">
        <f>4A!M7/4A!L7</f>
        <v>0.971745431160952</v>
      </c>
      <c r="J32" s="743">
        <f>4A!N7/4A!L7</f>
        <v>0.02825456883904806</v>
      </c>
      <c r="K32" s="744">
        <v>0</v>
      </c>
      <c r="L32" s="743">
        <v>0</v>
      </c>
      <c r="M32" s="744">
        <f>4A!S7/4A!R7</f>
        <v>0.9863274391298704</v>
      </c>
      <c r="N32" s="743">
        <f>4A!T7/4A!R7</f>
        <v>0.01367256087012967</v>
      </c>
      <c r="O32" s="744">
        <f>4A!V7/4A!U7</f>
        <v>0.9542609263750089</v>
      </c>
      <c r="P32" s="743">
        <f>4A!W7/4A!V7</f>
        <v>0.04793141200776388</v>
      </c>
      <c r="Q32" s="744">
        <f>4A!Y7/4A!X7</f>
        <v>0.9880628225942483</v>
      </c>
      <c r="R32" s="743">
        <f>4A!Z7/4A!Y7</f>
        <v>0.012081395163122923</v>
      </c>
      <c r="S32" s="744">
        <f>4A!AB7/4A!AA7</f>
        <v>0.9876949589517289</v>
      </c>
      <c r="T32" s="743">
        <f>4A!AC7/4A!AA7</f>
        <v>0.012305041048271294</v>
      </c>
      <c r="U32" s="744"/>
      <c r="V32" s="743"/>
      <c r="W32" s="744">
        <f>4A!AH7/4A!AG7</f>
        <v>0.9876665924112493</v>
      </c>
      <c r="X32" s="747">
        <f>4A!AI7/4A!AG7</f>
        <v>0.012333407588750627</v>
      </c>
    </row>
    <row r="33" spans="1:24" ht="17.25" hidden="1" outlineLevel="2">
      <c r="A33" s="166">
        <v>43709</v>
      </c>
      <c r="B33" s="599" t="s">
        <v>599</v>
      </c>
      <c r="C33" s="752"/>
      <c r="D33" s="753"/>
      <c r="E33" s="744">
        <f>4A!G8/4A!F8</f>
        <v>0</v>
      </c>
      <c r="F33" s="743">
        <f>4A!H8/4A!F8</f>
        <v>1</v>
      </c>
      <c r="G33" s="744">
        <f>4A!J8/4A!I8</f>
        <v>0.9677726514458752</v>
      </c>
      <c r="H33" s="743">
        <f>4A!K8/4A!I8</f>
        <v>0.03222734855412474</v>
      </c>
      <c r="I33" s="744">
        <f>4A!M8/4A!L8</f>
        <v>0.9655506829274564</v>
      </c>
      <c r="J33" s="743">
        <f>4A!N8/4A!L8</f>
        <v>0.034449317072543575</v>
      </c>
      <c r="K33" s="744">
        <f>4A!P8/4A!O8</f>
        <v>0.8840010764010758</v>
      </c>
      <c r="L33" s="743">
        <f>4A!Q8/4A!O8</f>
        <v>0.11599892359892412</v>
      </c>
      <c r="M33" s="744">
        <f>4A!S8/4A!R8</f>
        <v>0.94055983411272</v>
      </c>
      <c r="N33" s="743">
        <f>4A!T8/4A!R8</f>
        <v>0.059440165887279996</v>
      </c>
      <c r="O33" s="744">
        <f>4A!V8/4A!U8</f>
        <v>0.9899284177380803</v>
      </c>
      <c r="P33" s="743">
        <f>4A!W8/4A!V8</f>
        <v>0.010174051054047511</v>
      </c>
      <c r="Q33" s="744">
        <v>0</v>
      </c>
      <c r="R33" s="743">
        <v>0</v>
      </c>
      <c r="S33" s="744">
        <f>4A!AB8/4A!AA8</f>
        <v>0.9666135557367644</v>
      </c>
      <c r="T33" s="743">
        <f>4A!AC8/4A!AA8</f>
        <v>0.03338644426323557</v>
      </c>
      <c r="U33" s="744"/>
      <c r="V33" s="743"/>
      <c r="W33" s="744">
        <f>4A!AH8/4A!AG8</f>
        <v>0.9666135557367644</v>
      </c>
      <c r="X33" s="747">
        <f>4A!AI8/4A!AG8</f>
        <v>0.03338644426323557</v>
      </c>
    </row>
    <row r="34" spans="1:24" ht="17.25" hidden="1" outlineLevel="2">
      <c r="A34" s="166">
        <v>43709</v>
      </c>
      <c r="B34" s="599" t="s">
        <v>578</v>
      </c>
      <c r="C34" s="752"/>
      <c r="D34" s="753"/>
      <c r="E34" s="744">
        <v>0</v>
      </c>
      <c r="F34" s="743">
        <v>0</v>
      </c>
      <c r="G34" s="744">
        <v>0</v>
      </c>
      <c r="H34" s="743">
        <v>0</v>
      </c>
      <c r="I34" s="744">
        <v>0</v>
      </c>
      <c r="J34" s="743">
        <v>0</v>
      </c>
      <c r="K34" s="744">
        <v>0</v>
      </c>
      <c r="L34" s="743">
        <v>0</v>
      </c>
      <c r="M34" s="744">
        <v>0</v>
      </c>
      <c r="N34" s="743">
        <v>0</v>
      </c>
      <c r="O34" s="744">
        <v>0</v>
      </c>
      <c r="P34" s="743">
        <v>0</v>
      </c>
      <c r="Q34" s="744">
        <v>0</v>
      </c>
      <c r="R34" s="743">
        <v>0</v>
      </c>
      <c r="S34" s="744">
        <v>0</v>
      </c>
      <c r="T34" s="743">
        <v>0</v>
      </c>
      <c r="U34" s="744"/>
      <c r="V34" s="743"/>
      <c r="W34" s="744">
        <v>0</v>
      </c>
      <c r="X34" s="747">
        <v>0</v>
      </c>
    </row>
    <row r="35" spans="1:24" ht="17.25" hidden="1" outlineLevel="2">
      <c r="A35" s="166">
        <v>43709</v>
      </c>
      <c r="B35" s="599" t="s">
        <v>579</v>
      </c>
      <c r="C35" s="752"/>
      <c r="D35" s="753"/>
      <c r="E35" s="744">
        <v>0</v>
      </c>
      <c r="F35" s="743">
        <v>0</v>
      </c>
      <c r="G35" s="744">
        <f>4A!J10/4A!I10</f>
        <v>1</v>
      </c>
      <c r="H35" s="743">
        <f>4A!K10/4A!I10</f>
        <v>0</v>
      </c>
      <c r="I35" s="744">
        <f>4A!M10/4A!L10</f>
        <v>1</v>
      </c>
      <c r="J35" s="743">
        <f>4A!N10/4A!L10</f>
        <v>0</v>
      </c>
      <c r="K35" s="744">
        <f>4A!P10/4A!O10</f>
        <v>1</v>
      </c>
      <c r="L35" s="743">
        <f>4A!Q10/4A!O10</f>
        <v>0</v>
      </c>
      <c r="M35" s="744">
        <f>4A!S10/4A!R10</f>
        <v>1</v>
      </c>
      <c r="N35" s="743">
        <f>4A!T10/4A!R10</f>
        <v>0</v>
      </c>
      <c r="O35" s="744">
        <v>0</v>
      </c>
      <c r="P35" s="743">
        <v>0</v>
      </c>
      <c r="Q35" s="744">
        <v>0</v>
      </c>
      <c r="R35" s="743">
        <v>0</v>
      </c>
      <c r="S35" s="744">
        <f>4A!AB10/4A!AA10</f>
        <v>1</v>
      </c>
      <c r="T35" s="743">
        <f>4A!AC10/4A!AA10</f>
        <v>0</v>
      </c>
      <c r="U35" s="744"/>
      <c r="V35" s="743"/>
      <c r="W35" s="744">
        <f>4A!AH10/4A!AG10</f>
        <v>1</v>
      </c>
      <c r="X35" s="747">
        <f>4A!AI10/4A!AG10</f>
        <v>0</v>
      </c>
    </row>
    <row r="36" spans="1:24" ht="17.25" hidden="1" outlineLevel="2">
      <c r="A36" s="166">
        <v>43709</v>
      </c>
      <c r="B36" s="599" t="s">
        <v>580</v>
      </c>
      <c r="C36" s="752"/>
      <c r="D36" s="753"/>
      <c r="E36" s="744">
        <v>0</v>
      </c>
      <c r="F36" s="743">
        <v>0</v>
      </c>
      <c r="G36" s="744">
        <f>4A!J11/4A!I11</f>
        <v>1</v>
      </c>
      <c r="H36" s="743">
        <f>4A!K11/4A!I11</f>
        <v>0</v>
      </c>
      <c r="I36" s="744">
        <f>4A!M11/4A!L11</f>
        <v>0.8106575798097356</v>
      </c>
      <c r="J36" s="743">
        <f>4A!N11/4A!L11</f>
        <v>0.18934242019026445</v>
      </c>
      <c r="K36" s="744">
        <v>0</v>
      </c>
      <c r="L36" s="743">
        <v>0</v>
      </c>
      <c r="M36" s="744">
        <v>0</v>
      </c>
      <c r="N36" s="743">
        <v>0</v>
      </c>
      <c r="O36" s="744">
        <f>4A!V11/4A!U11</f>
        <v>1</v>
      </c>
      <c r="P36" s="743">
        <f>4A!W11/4A!V11</f>
        <v>0</v>
      </c>
      <c r="Q36" s="744">
        <f>4A!Y11/4A!X11</f>
        <v>0.9590468929841988</v>
      </c>
      <c r="R36" s="743">
        <f>4A!Z11/4A!Y11</f>
        <v>0.042701881748837656</v>
      </c>
      <c r="S36" s="744">
        <f>4A!AB11/4A!AA11</f>
        <v>0.9585311092971825</v>
      </c>
      <c r="T36" s="743">
        <f>4A!AC11/4A!AA11</f>
        <v>0.04146889070281744</v>
      </c>
      <c r="U36" s="744"/>
      <c r="V36" s="743"/>
      <c r="W36" s="744">
        <f>4A!AH11/4A!AG11</f>
        <v>0.9583347990105028</v>
      </c>
      <c r="X36" s="747">
        <f>4A!AI11/4A!AG11</f>
        <v>0.04166520098949711</v>
      </c>
    </row>
    <row r="37" spans="1:24" ht="17.25" hidden="1" outlineLevel="2">
      <c r="A37" s="166">
        <v>43709</v>
      </c>
      <c r="B37" s="599" t="s">
        <v>581</v>
      </c>
      <c r="C37" s="752"/>
      <c r="D37" s="753"/>
      <c r="E37" s="744">
        <f>4A!G12/4A!F12</f>
        <v>1</v>
      </c>
      <c r="F37" s="743">
        <f>4A!H12/4A!F12</f>
        <v>0</v>
      </c>
      <c r="G37" s="744">
        <f>4A!J12/4A!I12</f>
        <v>0.9586183909307663</v>
      </c>
      <c r="H37" s="743">
        <f>4A!K12/4A!I12</f>
        <v>0.04138160906923368</v>
      </c>
      <c r="I37" s="744">
        <v>0</v>
      </c>
      <c r="J37" s="743">
        <v>0</v>
      </c>
      <c r="K37" s="744">
        <f>4A!P12/4A!O12</f>
        <v>1</v>
      </c>
      <c r="L37" s="743">
        <f>4A!Q12/4A!O12</f>
        <v>0</v>
      </c>
      <c r="M37" s="744">
        <f>4A!S12/4A!R12</f>
        <v>1</v>
      </c>
      <c r="N37" s="743">
        <f>4A!T12/4A!R12</f>
        <v>0</v>
      </c>
      <c r="O37" s="744">
        <f>4A!V12/4A!U12</f>
        <v>0.9844093710545562</v>
      </c>
      <c r="P37" s="743">
        <f>4A!W12/4A!V12</f>
        <v>0.015837546252472426</v>
      </c>
      <c r="Q37" s="744">
        <v>0</v>
      </c>
      <c r="R37" s="743">
        <v>0</v>
      </c>
      <c r="S37" s="744">
        <f>4A!AB12/4A!AA12</f>
        <v>0.9586223276675332</v>
      </c>
      <c r="T37" s="743">
        <f>4A!AC12/4A!AA12</f>
        <v>0.0413776723324667</v>
      </c>
      <c r="U37" s="744"/>
      <c r="V37" s="743"/>
      <c r="W37" s="744">
        <f>4A!AH12/4A!AG12</f>
        <v>0.9586223276675332</v>
      </c>
      <c r="X37" s="747">
        <f>4A!AI12/4A!AG12</f>
        <v>0.0413776723324667</v>
      </c>
    </row>
    <row r="38" spans="1:24" ht="17.25" hidden="1" outlineLevel="2">
      <c r="A38" s="166">
        <v>43709</v>
      </c>
      <c r="B38" s="599" t="s">
        <v>582</v>
      </c>
      <c r="C38" s="752"/>
      <c r="D38" s="753"/>
      <c r="E38" s="744">
        <v>0</v>
      </c>
      <c r="F38" s="743">
        <v>0</v>
      </c>
      <c r="G38" s="744">
        <v>0</v>
      </c>
      <c r="H38" s="743">
        <v>0</v>
      </c>
      <c r="I38" s="744">
        <v>0</v>
      </c>
      <c r="J38" s="743">
        <v>0</v>
      </c>
      <c r="K38" s="744">
        <f>4A!P13/4A!O13</f>
        <v>0.943713943934404</v>
      </c>
      <c r="L38" s="743">
        <f>4A!Q13/4A!O13</f>
        <v>0.05628605606559595</v>
      </c>
      <c r="M38" s="744">
        <v>0</v>
      </c>
      <c r="N38" s="743">
        <v>0</v>
      </c>
      <c r="O38" s="744">
        <v>0</v>
      </c>
      <c r="P38" s="743">
        <v>0</v>
      </c>
      <c r="Q38" s="744">
        <v>0</v>
      </c>
      <c r="R38" s="743">
        <v>0</v>
      </c>
      <c r="S38" s="744">
        <v>0</v>
      </c>
      <c r="T38" s="743">
        <v>0</v>
      </c>
      <c r="U38" s="744"/>
      <c r="V38" s="743"/>
      <c r="W38" s="744">
        <v>0</v>
      </c>
      <c r="X38" s="747">
        <v>0</v>
      </c>
    </row>
    <row r="39" spans="1:24" ht="17.25" hidden="1" outlineLevel="2">
      <c r="A39" s="166">
        <v>43709</v>
      </c>
      <c r="B39" s="599" t="s">
        <v>583</v>
      </c>
      <c r="C39" s="752"/>
      <c r="D39" s="753"/>
      <c r="E39" s="744">
        <v>0</v>
      </c>
      <c r="F39" s="743">
        <v>0</v>
      </c>
      <c r="G39" s="744">
        <v>0</v>
      </c>
      <c r="H39" s="743">
        <v>0</v>
      </c>
      <c r="I39" s="744">
        <v>0</v>
      </c>
      <c r="J39" s="743">
        <v>0</v>
      </c>
      <c r="K39" s="744">
        <v>0</v>
      </c>
      <c r="L39" s="743">
        <v>0</v>
      </c>
      <c r="M39" s="744">
        <v>0</v>
      </c>
      <c r="N39" s="743">
        <v>0</v>
      </c>
      <c r="O39" s="744">
        <v>0</v>
      </c>
      <c r="P39" s="743">
        <v>0</v>
      </c>
      <c r="Q39" s="744">
        <v>0</v>
      </c>
      <c r="R39" s="743">
        <v>0</v>
      </c>
      <c r="S39" s="744">
        <v>0</v>
      </c>
      <c r="T39" s="743">
        <v>0</v>
      </c>
      <c r="U39" s="744"/>
      <c r="V39" s="743"/>
      <c r="W39" s="744">
        <v>0</v>
      </c>
      <c r="X39" s="747">
        <v>0</v>
      </c>
    </row>
    <row r="40" spans="1:24" ht="17.25" hidden="1" outlineLevel="2">
      <c r="A40" s="166">
        <v>43709</v>
      </c>
      <c r="B40" s="599" t="s">
        <v>584</v>
      </c>
      <c r="C40" s="752"/>
      <c r="D40" s="753"/>
      <c r="E40" s="744">
        <f>4A!G15/4A!F15</f>
        <v>0.9992331761208099</v>
      </c>
      <c r="F40" s="743">
        <f>4A!H15/4A!F15</f>
        <v>0.0007668238791902243</v>
      </c>
      <c r="G40" s="744">
        <f>4A!J15/4A!I15</f>
        <v>0.9934227722066469</v>
      </c>
      <c r="H40" s="743">
        <f>4A!K15/4A!I15</f>
        <v>0.006577227793353152</v>
      </c>
      <c r="I40" s="744">
        <f>4A!M15/4A!L15</f>
        <v>0.8675799983896557</v>
      </c>
      <c r="J40" s="743">
        <f>4A!N15/4A!L15</f>
        <v>0.1324200016103443</v>
      </c>
      <c r="K40" s="744">
        <f>4A!P15/4A!O15</f>
        <v>1</v>
      </c>
      <c r="L40" s="743">
        <f>4A!Q15/4A!O15</f>
        <v>0</v>
      </c>
      <c r="M40" s="744">
        <f>4A!S15/4A!R15</f>
        <v>0.9652534145936128</v>
      </c>
      <c r="N40" s="743">
        <f>4A!T15/4A!R15</f>
        <v>0.03474658540638715</v>
      </c>
      <c r="O40" s="744">
        <f>4A!V15/4A!U15</f>
        <v>0.9905107788133067</v>
      </c>
      <c r="P40" s="743">
        <f>4A!W15/4A!V15</f>
        <v>0.00958012915120623</v>
      </c>
      <c r="Q40" s="744">
        <f>4A!Y15/4A!X15</f>
        <v>0.9912631166137172</v>
      </c>
      <c r="R40" s="743">
        <f>4A!Z15/4A!Y15</f>
        <v>0.00881388930935827</v>
      </c>
      <c r="S40" s="744">
        <f>4A!AB15/4A!AA15</f>
        <v>0.9933190336010426</v>
      </c>
      <c r="T40" s="743">
        <f>4A!AC15/4A!AA15</f>
        <v>0.006680966398957427</v>
      </c>
      <c r="U40" s="744"/>
      <c r="V40" s="743"/>
      <c r="W40" s="744">
        <f>4A!AH15/4A!AG15</f>
        <v>0.9933208988031216</v>
      </c>
      <c r="X40" s="747">
        <f>4A!AI15/4A!AG15</f>
        <v>0.006679101196878393</v>
      </c>
    </row>
    <row r="41" spans="1:24" ht="17.25" hidden="1" outlineLevel="2">
      <c r="A41" s="166">
        <v>43709</v>
      </c>
      <c r="B41" s="599" t="s">
        <v>585</v>
      </c>
      <c r="C41" s="752"/>
      <c r="D41" s="753"/>
      <c r="E41" s="744">
        <f>4A!G16/4A!F16</f>
        <v>0.9248675099186131</v>
      </c>
      <c r="F41" s="743">
        <f>4A!H16/4A!F16</f>
        <v>0.07513249008138688</v>
      </c>
      <c r="G41" s="744">
        <f>4A!J16/4A!I16</f>
        <v>0.9699757362487429</v>
      </c>
      <c r="H41" s="743">
        <f>4A!K16/4A!I16</f>
        <v>0.030024263751257153</v>
      </c>
      <c r="I41" s="744">
        <v>0</v>
      </c>
      <c r="J41" s="743">
        <v>0</v>
      </c>
      <c r="K41" s="744">
        <f>4A!P16/4A!O16</f>
        <v>1</v>
      </c>
      <c r="L41" s="743">
        <f>4A!Q16/4A!O16</f>
        <v>0</v>
      </c>
      <c r="M41" s="744">
        <f>4A!S16/4A!R16</f>
        <v>1</v>
      </c>
      <c r="N41" s="743">
        <f>4A!T16/4A!R16</f>
        <v>0</v>
      </c>
      <c r="O41" s="744">
        <f>4A!V16/4A!U16</f>
        <v>1</v>
      </c>
      <c r="P41" s="743">
        <f>4A!W16/4A!V16</f>
        <v>0</v>
      </c>
      <c r="Q41" s="744">
        <v>0</v>
      </c>
      <c r="R41" s="743">
        <v>0</v>
      </c>
      <c r="S41" s="744">
        <f>4A!AB16/4A!AA16</f>
        <v>0.9562894889259326</v>
      </c>
      <c r="T41" s="743">
        <f>4A!AC16/4A!AA16</f>
        <v>0.043710511074067426</v>
      </c>
      <c r="U41" s="744"/>
      <c r="V41" s="743"/>
      <c r="W41" s="744">
        <f>4A!AH16/4A!AG16</f>
        <v>0.9562894889259326</v>
      </c>
      <c r="X41" s="747">
        <f>4A!AI16/4A!AG16</f>
        <v>0.04371051107406743</v>
      </c>
    </row>
    <row r="42" spans="1:24" ht="17.25" hidden="1" outlineLevel="2">
      <c r="A42" s="166">
        <v>43709</v>
      </c>
      <c r="B42" s="599" t="s">
        <v>586</v>
      </c>
      <c r="C42" s="752"/>
      <c r="D42" s="753"/>
      <c r="E42" s="744">
        <v>0</v>
      </c>
      <c r="F42" s="743">
        <v>0</v>
      </c>
      <c r="G42" s="744">
        <f>4A!J17/4A!I17</f>
        <v>1</v>
      </c>
      <c r="H42" s="743">
        <f>4A!K17/4A!I17</f>
        <v>0</v>
      </c>
      <c r="I42" s="744">
        <v>0</v>
      </c>
      <c r="J42" s="743">
        <v>0</v>
      </c>
      <c r="K42" s="744">
        <v>0</v>
      </c>
      <c r="L42" s="743">
        <v>0</v>
      </c>
      <c r="M42" s="744">
        <v>0</v>
      </c>
      <c r="N42" s="743">
        <v>0</v>
      </c>
      <c r="O42" s="744">
        <v>0</v>
      </c>
      <c r="P42" s="743">
        <v>0</v>
      </c>
      <c r="Q42" s="744">
        <v>0</v>
      </c>
      <c r="R42" s="743">
        <v>0</v>
      </c>
      <c r="S42" s="744">
        <f>4A!AB17/4A!AA17</f>
        <v>1</v>
      </c>
      <c r="T42" s="743">
        <f>4A!AC17/4A!AA17</f>
        <v>0</v>
      </c>
      <c r="U42" s="744"/>
      <c r="V42" s="743"/>
      <c r="W42" s="744">
        <f>4A!AH17/4A!AG17</f>
        <v>1</v>
      </c>
      <c r="X42" s="747">
        <f>4A!AI17/4A!AG17</f>
        <v>0</v>
      </c>
    </row>
    <row r="43" spans="1:24" ht="17.25" hidden="1" outlineLevel="2">
      <c r="A43" s="166">
        <v>43709</v>
      </c>
      <c r="B43" s="599" t="s">
        <v>587</v>
      </c>
      <c r="C43" s="752"/>
      <c r="D43" s="753"/>
      <c r="E43" s="744">
        <f>4A!G18/4A!F18</f>
        <v>0.9943907826983625</v>
      </c>
      <c r="F43" s="743">
        <f>4A!H18/4A!F18</f>
        <v>0.005609217301637522</v>
      </c>
      <c r="G43" s="744">
        <f>4A!J18/4A!I18</f>
        <v>0.9906404831437745</v>
      </c>
      <c r="H43" s="743">
        <f>4A!K18/4A!I18</f>
        <v>0.00935951685622552</v>
      </c>
      <c r="I43" s="744">
        <f>4A!M18/4A!L18</f>
        <v>0.9813784648597269</v>
      </c>
      <c r="J43" s="743">
        <f>4A!N18/4A!L18</f>
        <v>0.018621535140273086</v>
      </c>
      <c r="K43" s="744">
        <f>4A!P18/4A!O18</f>
        <v>1</v>
      </c>
      <c r="L43" s="743">
        <f>4A!Q18/4A!O18</f>
        <v>0</v>
      </c>
      <c r="M43" s="744">
        <f>4A!S18/4A!R18</f>
        <v>0.9776405148689837</v>
      </c>
      <c r="N43" s="743">
        <f>4A!T18/4A!R18</f>
        <v>0.022359485131016366</v>
      </c>
      <c r="O43" s="744">
        <f>4A!V18/4A!U18</f>
        <v>0.9572174297401602</v>
      </c>
      <c r="P43" s="743">
        <f>4A!W18/4A!V18</f>
        <v>0.04469472549351026</v>
      </c>
      <c r="Q43" s="744">
        <f>4A!Y18/4A!X18</f>
        <v>0.9767288092360276</v>
      </c>
      <c r="R43" s="743">
        <f>4A!Z18/4A!Y18</f>
        <v>0.023825641819835867</v>
      </c>
      <c r="S43" s="744">
        <f>4A!AB18/4A!AA18</f>
        <v>0.983613908496091</v>
      </c>
      <c r="T43" s="743">
        <f>4A!AC18/4A!AA18</f>
        <v>0.01638609150390904</v>
      </c>
      <c r="U43" s="744"/>
      <c r="V43" s="743"/>
      <c r="W43" s="744">
        <f>4A!AH18/4A!AG18</f>
        <v>0.9839021920470125</v>
      </c>
      <c r="X43" s="747">
        <f>4A!AI18/4A!AG18</f>
        <v>0.01609780795298742</v>
      </c>
    </row>
    <row r="44" spans="1:24" ht="17.25" hidden="1" outlineLevel="2">
      <c r="A44" s="166">
        <v>43709</v>
      </c>
      <c r="B44" s="599" t="s">
        <v>588</v>
      </c>
      <c r="C44" s="752"/>
      <c r="D44" s="753"/>
      <c r="E44" s="744">
        <f>4A!G19/4A!F19</f>
        <v>1</v>
      </c>
      <c r="F44" s="743">
        <f>4A!H19/4A!F19</f>
        <v>0</v>
      </c>
      <c r="G44" s="744">
        <f>4A!J19/4A!I19</f>
        <v>1</v>
      </c>
      <c r="H44" s="743">
        <f>4A!K19/4A!I19</f>
        <v>0</v>
      </c>
      <c r="I44" s="744">
        <v>0</v>
      </c>
      <c r="J44" s="743">
        <v>0</v>
      </c>
      <c r="K44" s="744">
        <f>4A!P19/4A!O19</f>
        <v>0.9866496778550538</v>
      </c>
      <c r="L44" s="743">
        <f>4A!Q19/4A!O19</f>
        <v>0.013350322144946284</v>
      </c>
      <c r="M44" s="744">
        <f>4A!S19/4A!R19</f>
        <v>1</v>
      </c>
      <c r="N44" s="743">
        <f>4A!T19/4A!R19</f>
        <v>0</v>
      </c>
      <c r="O44" s="744">
        <f>4A!V19/4A!U19</f>
        <v>1</v>
      </c>
      <c r="P44" s="743">
        <f>4A!W19/4A!V19</f>
        <v>0</v>
      </c>
      <c r="Q44" s="744">
        <v>0</v>
      </c>
      <c r="R44" s="743">
        <v>0</v>
      </c>
      <c r="S44" s="744">
        <f>4A!AB19/4A!AA19</f>
        <v>1</v>
      </c>
      <c r="T44" s="743">
        <f>4A!AC19/4A!AA19</f>
        <v>0</v>
      </c>
      <c r="U44" s="744"/>
      <c r="V44" s="743"/>
      <c r="W44" s="744">
        <f>4A!AH19/4A!AG19</f>
        <v>1</v>
      </c>
      <c r="X44" s="747">
        <f>4A!AI19/4A!AG19</f>
        <v>0</v>
      </c>
    </row>
    <row r="45" spans="1:24" ht="17.25" hidden="1" outlineLevel="2">
      <c r="A45" s="166">
        <v>43709</v>
      </c>
      <c r="B45" s="599" t="s">
        <v>589</v>
      </c>
      <c r="C45" s="752"/>
      <c r="D45" s="753"/>
      <c r="E45" s="744">
        <f>4A!G20/4A!F20</f>
        <v>1</v>
      </c>
      <c r="F45" s="743">
        <f>4A!H20/4A!F20</f>
        <v>0</v>
      </c>
      <c r="G45" s="744">
        <f>4A!J20/4A!I20</f>
        <v>0.9886404513887548</v>
      </c>
      <c r="H45" s="743">
        <f>4A!K20/4A!I20</f>
        <v>0.011359548611245248</v>
      </c>
      <c r="I45" s="744">
        <f>4A!M20/4A!L20</f>
        <v>1</v>
      </c>
      <c r="J45" s="743">
        <f>4A!N20/4A!L20</f>
        <v>0</v>
      </c>
      <c r="K45" s="744">
        <v>0</v>
      </c>
      <c r="L45" s="743">
        <v>0</v>
      </c>
      <c r="M45" s="744">
        <f>4A!S20/4A!R20</f>
        <v>0.9754184859277969</v>
      </c>
      <c r="N45" s="743">
        <f>4A!T20/4A!R20</f>
        <v>0.02458151407220305</v>
      </c>
      <c r="O45" s="744">
        <f>4A!V20/4A!U20</f>
        <v>0.992578100920053</v>
      </c>
      <c r="P45" s="743">
        <f>4A!W20/4A!V20</f>
        <v>0.007477395555138055</v>
      </c>
      <c r="Q45" s="744">
        <f>4A!Y20/4A!X20</f>
        <v>0.9849748090536936</v>
      </c>
      <c r="R45" s="743">
        <f>4A!Z20/4A!Y20</f>
        <v>0.015254391085130183</v>
      </c>
      <c r="S45" s="744">
        <f>4A!AB20/4A!AA20</f>
        <v>0.9884499692279045</v>
      </c>
      <c r="T45" s="743">
        <f>4A!AC20/4A!AA20</f>
        <v>0.011550030772095383</v>
      </c>
      <c r="U45" s="744"/>
      <c r="V45" s="743"/>
      <c r="W45" s="744">
        <f>4A!AH20/4A!AG20</f>
        <v>0.9886643987354709</v>
      </c>
      <c r="X45" s="747">
        <f>4A!AI20/4A!AG20</f>
        <v>0.01133560126452914</v>
      </c>
    </row>
    <row r="46" spans="1:24" ht="17.25" hidden="1" outlineLevel="2">
      <c r="A46" s="166">
        <v>43709</v>
      </c>
      <c r="B46" s="599" t="s">
        <v>590</v>
      </c>
      <c r="C46" s="752"/>
      <c r="D46" s="753"/>
      <c r="E46" s="744">
        <f>4A!G21/4A!F21</f>
        <v>0.9371161219900095</v>
      </c>
      <c r="F46" s="743">
        <f>4A!H21/4A!F21</f>
        <v>0.0628838780099905</v>
      </c>
      <c r="G46" s="744">
        <f>4A!J21/4A!I21</f>
        <v>0.9057763954382654</v>
      </c>
      <c r="H46" s="743">
        <f>4A!K21/4A!I21</f>
        <v>0.0942236045617346</v>
      </c>
      <c r="I46" s="744">
        <f>4A!M21/4A!L21</f>
        <v>0.822685912048942</v>
      </c>
      <c r="J46" s="743">
        <f>4A!N21/4A!L21</f>
        <v>0.17731408795105802</v>
      </c>
      <c r="K46" s="744">
        <f>4A!P21/4A!O21</f>
        <v>0.9903994120276168</v>
      </c>
      <c r="L46" s="743">
        <f>4A!Q21/4A!O21</f>
        <v>0.009600587972383227</v>
      </c>
      <c r="M46" s="744">
        <f>4A!S21/4A!R21</f>
        <v>0.8876807712059397</v>
      </c>
      <c r="N46" s="743">
        <f>4A!T21/4A!R21</f>
        <v>0.11231922879406013</v>
      </c>
      <c r="O46" s="744">
        <f>4A!V21/4A!U21</f>
        <v>0.8305865484422523</v>
      </c>
      <c r="P46" s="743">
        <f>4A!W21/4A!V21</f>
        <v>0.20396845082006088</v>
      </c>
      <c r="Q46" s="744">
        <v>0</v>
      </c>
      <c r="R46" s="743">
        <v>0</v>
      </c>
      <c r="S46" s="744">
        <f>4A!AB21/4A!AA21</f>
        <v>0.8861251691451278</v>
      </c>
      <c r="T46" s="743">
        <f>4A!AC21/4A!AA21</f>
        <v>0.11387483085487216</v>
      </c>
      <c r="U46" s="744"/>
      <c r="V46" s="743"/>
      <c r="W46" s="744">
        <f>4A!AH21/4A!AG21</f>
        <v>0.886125169145128</v>
      </c>
      <c r="X46" s="747">
        <f>4A!AI21/4A!AG21</f>
        <v>0.11387483085487216</v>
      </c>
    </row>
    <row r="47" spans="1:24" ht="17.25" hidden="1" outlineLevel="2">
      <c r="A47" s="166">
        <v>43709</v>
      </c>
      <c r="B47" s="599" t="s">
        <v>591</v>
      </c>
      <c r="C47" s="752"/>
      <c r="D47" s="753"/>
      <c r="E47" s="744">
        <v>0</v>
      </c>
      <c r="F47" s="743">
        <v>0</v>
      </c>
      <c r="G47" s="744">
        <f>4A!J22/4A!I22</f>
        <v>0.9785756948588905</v>
      </c>
      <c r="H47" s="743">
        <f>4A!K22/4A!I22</f>
        <v>0.021424305141109507</v>
      </c>
      <c r="I47" s="744">
        <f>4A!M22/4A!L22</f>
        <v>1</v>
      </c>
      <c r="J47" s="743">
        <f>4A!N22/4A!L22</f>
        <v>0</v>
      </c>
      <c r="K47" s="744">
        <v>0</v>
      </c>
      <c r="L47" s="743">
        <v>0</v>
      </c>
      <c r="M47" s="744">
        <v>0</v>
      </c>
      <c r="N47" s="743">
        <v>0</v>
      </c>
      <c r="O47" s="744">
        <v>0</v>
      </c>
      <c r="P47" s="743">
        <v>0</v>
      </c>
      <c r="Q47" s="744">
        <v>0</v>
      </c>
      <c r="R47" s="743">
        <v>0</v>
      </c>
      <c r="S47" s="744">
        <f>4A!AB22/4A!AA22</f>
        <v>0.9799996293616159</v>
      </c>
      <c r="T47" s="743">
        <f>4A!AC22/4A!AA22</f>
        <v>0.020000370638384144</v>
      </c>
      <c r="U47" s="744"/>
      <c r="V47" s="743"/>
      <c r="W47" s="744">
        <f>4A!AH22/4A!AG22</f>
        <v>0.9799996293616159</v>
      </c>
      <c r="X47" s="747">
        <f>4A!AI22/4A!AG22</f>
        <v>0.020000370638384144</v>
      </c>
    </row>
    <row r="48" spans="1:24" ht="17.25" hidden="1" outlineLevel="2">
      <c r="A48" s="166">
        <v>43709</v>
      </c>
      <c r="B48" s="599" t="s">
        <v>592</v>
      </c>
      <c r="C48" s="752"/>
      <c r="D48" s="753"/>
      <c r="E48" s="744">
        <v>0</v>
      </c>
      <c r="F48" s="743">
        <v>0</v>
      </c>
      <c r="G48" s="744">
        <v>0</v>
      </c>
      <c r="H48" s="743">
        <v>0</v>
      </c>
      <c r="I48" s="744">
        <f>4A!M23/4A!L23</f>
        <v>1</v>
      </c>
      <c r="J48" s="743">
        <f>4A!N23/4A!L23</f>
        <v>0</v>
      </c>
      <c r="K48" s="744">
        <v>0</v>
      </c>
      <c r="L48" s="743">
        <v>0</v>
      </c>
      <c r="M48" s="744">
        <v>0</v>
      </c>
      <c r="N48" s="743">
        <v>0</v>
      </c>
      <c r="O48" s="744">
        <v>0</v>
      </c>
      <c r="P48" s="743">
        <v>0</v>
      </c>
      <c r="Q48" s="744">
        <f>4A!Y23/4A!X23</f>
        <v>1</v>
      </c>
      <c r="R48" s="743">
        <f>4A!Z23/4A!Y23</f>
        <v>0</v>
      </c>
      <c r="S48" s="744">
        <f>4A!AB23/4A!AA23</f>
        <v>1</v>
      </c>
      <c r="T48" s="743">
        <f>4A!AC23/4A!AA23</f>
        <v>0</v>
      </c>
      <c r="U48" s="744"/>
      <c r="V48" s="743"/>
      <c r="W48" s="744">
        <f>4A!AH23/4A!AG23</f>
        <v>1</v>
      </c>
      <c r="X48" s="747">
        <f>4A!AI23/4A!AG23</f>
        <v>0</v>
      </c>
    </row>
    <row r="49" spans="1:24" ht="17.25" hidden="1" outlineLevel="2">
      <c r="A49" s="166">
        <v>43709</v>
      </c>
      <c r="B49" s="599" t="s">
        <v>593</v>
      </c>
      <c r="C49" s="752"/>
      <c r="D49" s="753"/>
      <c r="E49" s="744">
        <v>0</v>
      </c>
      <c r="F49" s="743">
        <v>0</v>
      </c>
      <c r="G49" s="744">
        <v>0</v>
      </c>
      <c r="H49" s="743">
        <v>0</v>
      </c>
      <c r="I49" s="744">
        <v>0</v>
      </c>
      <c r="J49" s="743">
        <v>0</v>
      </c>
      <c r="K49" s="744">
        <f>4A!P24/4A!O24</f>
        <v>0.9862706962624094</v>
      </c>
      <c r="L49" s="743">
        <f>4A!Q24/4A!O24</f>
        <v>0.013729303737590588</v>
      </c>
      <c r="M49" s="744">
        <v>0</v>
      </c>
      <c r="N49" s="743">
        <v>0</v>
      </c>
      <c r="O49" s="744">
        <v>0</v>
      </c>
      <c r="P49" s="743">
        <v>0</v>
      </c>
      <c r="Q49" s="744">
        <v>0</v>
      </c>
      <c r="R49" s="743">
        <v>0</v>
      </c>
      <c r="S49" s="744">
        <v>0</v>
      </c>
      <c r="T49" s="743">
        <v>0</v>
      </c>
      <c r="U49" s="744"/>
      <c r="V49" s="743"/>
      <c r="W49" s="744">
        <v>0</v>
      </c>
      <c r="X49" s="747">
        <v>0</v>
      </c>
    </row>
    <row r="50" spans="1:24" ht="17.25" hidden="1" outlineLevel="2">
      <c r="A50" s="166">
        <v>43709</v>
      </c>
      <c r="B50" s="599" t="s">
        <v>594</v>
      </c>
      <c r="C50" s="752"/>
      <c r="D50" s="753"/>
      <c r="E50" s="744">
        <v>0</v>
      </c>
      <c r="F50" s="743">
        <v>0</v>
      </c>
      <c r="G50" s="744">
        <f>4A!J25/4A!I25</f>
        <v>0.8025627382410119</v>
      </c>
      <c r="H50" s="743">
        <f>4A!K25/4A!I25</f>
        <v>0.19743726175898807</v>
      </c>
      <c r="I50" s="744">
        <f>4A!M25/4A!L25</f>
        <v>0.961601040170237</v>
      </c>
      <c r="J50" s="743">
        <f>4A!N25/4A!L25</f>
        <v>0.038398959829763005</v>
      </c>
      <c r="K50" s="744">
        <f>4A!P25/4A!O25</f>
        <v>0.1624928179442119</v>
      </c>
      <c r="L50" s="743">
        <f>4A!Q25/4A!O25</f>
        <v>0.8375071820557881</v>
      </c>
      <c r="M50" s="744">
        <v>0</v>
      </c>
      <c r="N50" s="743">
        <v>0</v>
      </c>
      <c r="O50" s="744">
        <f>4A!V25/4A!U25</f>
        <v>1</v>
      </c>
      <c r="P50" s="743">
        <f>4A!W25/4A!V25</f>
        <v>0</v>
      </c>
      <c r="Q50" s="744">
        <v>0</v>
      </c>
      <c r="R50" s="743">
        <v>0</v>
      </c>
      <c r="S50" s="744">
        <f>4A!AB25/4A!AA25</f>
        <v>0.835907174738603</v>
      </c>
      <c r="T50" s="743">
        <f>4A!AC25/4A!AA25</f>
        <v>0.16409282526139693</v>
      </c>
      <c r="U50" s="744"/>
      <c r="V50" s="743"/>
      <c r="W50" s="744">
        <f>4A!AH25/4A!AG25</f>
        <v>0.8359071747386029</v>
      </c>
      <c r="X50" s="747">
        <f>4A!AI25/4A!AG25</f>
        <v>0.16409282526139693</v>
      </c>
    </row>
    <row r="51" spans="1:24" ht="17.25" hidden="1" outlineLevel="2">
      <c r="A51" s="166">
        <v>43709</v>
      </c>
      <c r="B51" s="599" t="s">
        <v>595</v>
      </c>
      <c r="C51" s="752"/>
      <c r="D51" s="753"/>
      <c r="E51" s="744">
        <f>4A!G26/4A!F26</f>
        <v>0.8624110488987302</v>
      </c>
      <c r="F51" s="743">
        <f>4A!H26/4A!F26</f>
        <v>0.13758895110126979</v>
      </c>
      <c r="G51" s="744">
        <f>4A!J26/4A!I26</f>
        <v>0.9718975620317053</v>
      </c>
      <c r="H51" s="743">
        <f>4A!K26/4A!I26</f>
        <v>0.02810243796829466</v>
      </c>
      <c r="I51" s="744">
        <f>4A!M26/4A!L26</f>
        <v>0.9518240024899564</v>
      </c>
      <c r="J51" s="743">
        <f>4A!N26/4A!L26</f>
        <v>0.04817599751004368</v>
      </c>
      <c r="K51" s="744">
        <f>4A!P26/4A!O26</f>
        <v>0.999451169732461</v>
      </c>
      <c r="L51" s="743">
        <f>4A!Q26/4A!O26</f>
        <v>0.0005488302675390506</v>
      </c>
      <c r="M51" s="744">
        <f>4A!S26/4A!R26</f>
        <v>0.9581816278876467</v>
      </c>
      <c r="N51" s="743">
        <f>4A!T26/4A!R26</f>
        <v>0.041818372112353196</v>
      </c>
      <c r="O51" s="744">
        <f>4A!V26/4A!U26</f>
        <v>0.9852923471847851</v>
      </c>
      <c r="P51" s="743">
        <f>4A!W26/4A!V26</f>
        <v>0.01492719684389933</v>
      </c>
      <c r="Q51" s="744">
        <f>4A!Y26/4A!X26</f>
        <v>0.9292714865529736</v>
      </c>
      <c r="R51" s="743">
        <f>4A!Z26/4A!Y26</f>
        <v>0.07611178699713002</v>
      </c>
      <c r="S51" s="744">
        <f>4A!AB26/4A!AA26</f>
        <v>0.9607591239756959</v>
      </c>
      <c r="T51" s="743">
        <f>4A!AC26/4A!AA26</f>
        <v>0.03924087602430417</v>
      </c>
      <c r="U51" s="744"/>
      <c r="V51" s="743"/>
      <c r="W51" s="744">
        <f>4A!AH26/4A!AG26</f>
        <v>0.9613987490166639</v>
      </c>
      <c r="X51" s="747">
        <f>4A!AI26/4A!AG26</f>
        <v>0.03860125098333603</v>
      </c>
    </row>
    <row r="52" spans="1:24" ht="17.25" hidden="1" outlineLevel="2">
      <c r="A52" s="166">
        <v>43709</v>
      </c>
      <c r="B52" s="599" t="s">
        <v>596</v>
      </c>
      <c r="C52" s="752"/>
      <c r="D52" s="753"/>
      <c r="E52" s="744">
        <f>4A!G27/4A!F27</f>
        <v>0.9511067588495095</v>
      </c>
      <c r="F52" s="743">
        <f>4A!H27/4A!F27</f>
        <v>0.048893241150490666</v>
      </c>
      <c r="G52" s="744">
        <f>4A!J27/4A!I27</f>
        <v>0.9854836339409407</v>
      </c>
      <c r="H52" s="743">
        <f>4A!K27/4A!I27</f>
        <v>0.014516366059059295</v>
      </c>
      <c r="I52" s="744">
        <f>4A!M27/4A!L27</f>
        <v>0.9965370030507703</v>
      </c>
      <c r="J52" s="743">
        <f>4A!N27/4A!L27</f>
        <v>0.0034629969492296834</v>
      </c>
      <c r="K52" s="744">
        <v>0</v>
      </c>
      <c r="L52" s="743">
        <v>0</v>
      </c>
      <c r="M52" s="744">
        <f>4A!S27/4A!R27</f>
        <v>0.9868304137310527</v>
      </c>
      <c r="N52" s="743">
        <f>4A!T27/4A!R27</f>
        <v>0.01316958626894721</v>
      </c>
      <c r="O52" s="744">
        <f>4A!V27/4A!U27</f>
        <v>0.9936807971893477</v>
      </c>
      <c r="P52" s="743">
        <f>4A!W27/4A!V27</f>
        <v>0.00635938908000058</v>
      </c>
      <c r="Q52" s="744">
        <f>4A!Y27/4A!X27</f>
        <v>0.9980901051445029</v>
      </c>
      <c r="R52" s="743">
        <f>4A!Z27/4A!Y27</f>
        <v>0.0019135495339076965</v>
      </c>
      <c r="S52" s="744">
        <f>4A!AB27/4A!AA27</f>
        <v>0.9863714656143794</v>
      </c>
      <c r="T52" s="743">
        <f>4A!AC27/4A!AA27</f>
        <v>0.013628534385620675</v>
      </c>
      <c r="U52" s="744"/>
      <c r="V52" s="743"/>
      <c r="W52" s="744">
        <f>4A!AH27/4A!AG27</f>
        <v>0.986061749024705</v>
      </c>
      <c r="X52" s="747">
        <f>4A!AI27/4A!AG27</f>
        <v>0.013938250975295085</v>
      </c>
    </row>
    <row r="53" spans="1:24" ht="17.25" hidden="1" outlineLevel="2">
      <c r="A53" s="166">
        <v>43709</v>
      </c>
      <c r="B53" s="599" t="s">
        <v>597</v>
      </c>
      <c r="C53" s="752"/>
      <c r="D53" s="753"/>
      <c r="E53" s="744">
        <v>0</v>
      </c>
      <c r="F53" s="743">
        <v>0</v>
      </c>
      <c r="G53" s="744">
        <f>4A!J28/4A!I28</f>
        <v>0.9983061798867804</v>
      </c>
      <c r="H53" s="743">
        <f>4A!K28/4A!I28</f>
        <v>0.0016938201132196654</v>
      </c>
      <c r="I53" s="744">
        <f>4A!M28/4A!L28</f>
        <v>0.9938698674316074</v>
      </c>
      <c r="J53" s="743">
        <f>4A!N28/4A!L28</f>
        <v>0.00613013256839254</v>
      </c>
      <c r="K53" s="744">
        <f>4A!P28/4A!O28</f>
        <v>1</v>
      </c>
      <c r="L53" s="743">
        <f>4A!Q28/4A!O28</f>
        <v>0</v>
      </c>
      <c r="M53" s="744">
        <f>4A!S28/4A!R28</f>
        <v>1</v>
      </c>
      <c r="N53" s="743">
        <f>4A!T28/4A!R28</f>
        <v>0</v>
      </c>
      <c r="O53" s="744">
        <f>4A!V28/4A!U28</f>
        <v>1</v>
      </c>
      <c r="P53" s="743">
        <f>4A!W28/4A!V28</f>
        <v>0</v>
      </c>
      <c r="Q53" s="744">
        <v>0</v>
      </c>
      <c r="R53" s="743">
        <v>0</v>
      </c>
      <c r="S53" s="744">
        <f>4A!AB28/4A!AA28</f>
        <v>0.9968884706824197</v>
      </c>
      <c r="T53" s="743">
        <f>4A!AC28/4A!AA28</f>
        <v>0.0031115293175802573</v>
      </c>
      <c r="U53" s="744"/>
      <c r="V53" s="743"/>
      <c r="W53" s="744">
        <f>4A!AH28/4A!AG28</f>
        <v>0.9968884706824197</v>
      </c>
      <c r="X53" s="747">
        <f>4A!AI28/4A!AG28</f>
        <v>0.0031115293175802573</v>
      </c>
    </row>
    <row r="54" spans="1:24" ht="16.5" collapsed="1" thickBot="1">
      <c r="A54" s="178">
        <v>43709</v>
      </c>
      <c r="B54" s="599" t="s">
        <v>598</v>
      </c>
      <c r="C54" s="759"/>
      <c r="D54" s="760"/>
      <c r="E54" s="761">
        <f>4A!G29/4A!F29</f>
        <v>0.9447441575864978</v>
      </c>
      <c r="F54" s="762">
        <f>4A!H29/4A!F29</f>
        <v>0.0552558424135022</v>
      </c>
      <c r="G54" s="761">
        <f>4A!J29/4A!I29</f>
        <v>0.9871748976968215</v>
      </c>
      <c r="H54" s="762">
        <f>4A!K29/4A!I29</f>
        <v>0.012825102303178567</v>
      </c>
      <c r="I54" s="761">
        <f>4A!M29/4A!L29</f>
        <v>0.9731662603722263</v>
      </c>
      <c r="J54" s="762">
        <f>4A!N29/4A!L29</f>
        <v>0.02683373962777367</v>
      </c>
      <c r="K54" s="761">
        <f>4A!P29/4A!O29</f>
        <v>0.8980113080902232</v>
      </c>
      <c r="L54" s="762">
        <f>4A!Q29/4A!O29</f>
        <v>0.10198869190977693</v>
      </c>
      <c r="M54" s="761">
        <f>4A!S29/4A!R29</f>
        <v>0.9599977237868664</v>
      </c>
      <c r="N54" s="762">
        <f>4A!T29/4A!R29</f>
        <v>0.04000227621313345</v>
      </c>
      <c r="O54" s="761">
        <f>4A!V29/4A!U29</f>
        <v>0.968183880599948</v>
      </c>
      <c r="P54" s="762">
        <f>4A!W29/4A!V29</f>
        <v>0.032861649566337324</v>
      </c>
      <c r="Q54" s="761">
        <f>4A!Y29/4A!X29</f>
        <v>0.9796301746270683</v>
      </c>
      <c r="R54" s="762">
        <f>4A!Z29/4A!Y29</f>
        <v>0.02079338295258832</v>
      </c>
      <c r="S54" s="761">
        <f>4A!AB29/4A!AA29</f>
        <v>0.9828294632223643</v>
      </c>
      <c r="T54" s="762">
        <f>4A!AC29/4A!AA29</f>
        <v>0.01717053677763577</v>
      </c>
      <c r="U54" s="761"/>
      <c r="V54" s="762"/>
      <c r="W54" s="763">
        <f>4A!AH29/4A!AG29</f>
        <v>0.9829230332820679</v>
      </c>
      <c r="X54" s="764">
        <f>4A!AI29/4A!AG29</f>
        <v>0.01707696671793215</v>
      </c>
    </row>
    <row r="55" spans="1:24" ht="15.75" hidden="1" outlineLevel="1">
      <c r="A55" s="595">
        <v>43770</v>
      </c>
      <c r="B55" s="599" t="s">
        <v>574</v>
      </c>
      <c r="C55" s="754"/>
      <c r="D55" s="755"/>
      <c r="E55" s="756">
        <f>4A!G54/4A!$F54</f>
        <v>0.7640293180057902</v>
      </c>
      <c r="F55" s="748">
        <f>4A!H54/4A!$F54</f>
        <v>0.2359706819942098</v>
      </c>
      <c r="G55" s="230">
        <f>4A!J54/4A!$I54</f>
        <v>0.9682615454988056</v>
      </c>
      <c r="H55" s="748">
        <f>4A!K54/4A!$I54</f>
        <v>0.03173845450119438</v>
      </c>
      <c r="I55" s="230">
        <f>4A!J54/4A!$I54</f>
        <v>0.9682615454988056</v>
      </c>
      <c r="J55" s="748">
        <f>4A!K54/4A!$I54</f>
        <v>0.03173845450119438</v>
      </c>
      <c r="K55" s="230">
        <f>4A!J54/4A!$I54</f>
        <v>0.9682615454988056</v>
      </c>
      <c r="L55" s="748">
        <f>4A!K54/4A!$I54</f>
        <v>0.03173845450119438</v>
      </c>
      <c r="M55" s="230">
        <f>4A!S54/4A!$R54</f>
        <v>1</v>
      </c>
      <c r="N55" s="748">
        <f>4A!T54/4A!$R54</f>
        <v>0</v>
      </c>
      <c r="O55" s="230">
        <f>4A!V54/4A!$U54</f>
        <v>1</v>
      </c>
      <c r="P55" s="748">
        <f>4A!W54/4A!$U54</f>
        <v>0</v>
      </c>
      <c r="Q55" s="230"/>
      <c r="R55" s="748"/>
      <c r="S55" s="230">
        <f>4A!AB54/4A!AA54</f>
        <v>0.9435912139052136</v>
      </c>
      <c r="T55" s="748">
        <f>4A!AC54/4A!AA54</f>
        <v>0.05640878609478634</v>
      </c>
      <c r="U55" s="230"/>
      <c r="V55" s="748"/>
      <c r="W55" s="230">
        <f>4A!AH54/4A!$AG54</f>
        <v>0.9435912139052137</v>
      </c>
      <c r="X55" s="229">
        <f>4A!AI54/4A!$AG54</f>
        <v>0.05640878609478634</v>
      </c>
    </row>
    <row r="56" spans="1:24" ht="15.75" hidden="1" outlineLevel="1">
      <c r="A56" s="595">
        <v>43770</v>
      </c>
      <c r="B56" s="599" t="s">
        <v>576</v>
      </c>
      <c r="C56" s="179"/>
      <c r="D56" s="757"/>
      <c r="E56" s="758"/>
      <c r="F56" s="749"/>
      <c r="G56" s="179">
        <f>4A!J55/4A!$I55</f>
        <v>1</v>
      </c>
      <c r="H56" s="749">
        <f>4A!K55/4A!$I55</f>
        <v>0</v>
      </c>
      <c r="I56" s="179">
        <f>4A!J55/4A!$I55</f>
        <v>1</v>
      </c>
      <c r="J56" s="749">
        <f>4A!K55/4A!$I55</f>
        <v>0</v>
      </c>
      <c r="K56" s="179">
        <f>4A!J55/4A!$I55</f>
        <v>1</v>
      </c>
      <c r="L56" s="749">
        <f>4A!K55/4A!$I55</f>
        <v>0</v>
      </c>
      <c r="M56" s="179">
        <f>4A!S55/4A!$R55</f>
        <v>1</v>
      </c>
      <c r="N56" s="749">
        <f>4A!T55/4A!$R55</f>
        <v>0</v>
      </c>
      <c r="O56" s="179">
        <f>4A!V55/4A!$U55</f>
        <v>0.3041446381041373</v>
      </c>
      <c r="P56" s="749">
        <f>4A!W55/4A!$U55</f>
        <v>0.6958553618958627</v>
      </c>
      <c r="Q56" s="179"/>
      <c r="R56" s="749"/>
      <c r="S56" s="179">
        <f>4A!AB55/4A!AA55</f>
        <v>1</v>
      </c>
      <c r="T56" s="749">
        <f>4A!AC55/4A!AA55</f>
        <v>0</v>
      </c>
      <c r="U56" s="179"/>
      <c r="V56" s="749"/>
      <c r="W56" s="179">
        <f>4A!AH55/4A!$AG55</f>
        <v>1</v>
      </c>
      <c r="X56" s="180">
        <f>4A!AI55/4A!$AG55</f>
        <v>0</v>
      </c>
    </row>
    <row r="57" spans="1:24" ht="15.75" hidden="1" outlineLevel="1">
      <c r="A57" s="595">
        <v>43770</v>
      </c>
      <c r="B57" s="599" t="s">
        <v>577</v>
      </c>
      <c r="C57" s="230"/>
      <c r="D57" s="751"/>
      <c r="E57" s="756"/>
      <c r="F57" s="748"/>
      <c r="G57" s="230">
        <f>4A!J56/4A!$I56</f>
        <v>0.9912389875837183</v>
      </c>
      <c r="H57" s="748">
        <f>4A!K56/4A!$I56</f>
        <v>0.008761012416281558</v>
      </c>
      <c r="I57" s="230">
        <f>4A!J56/4A!$I56</f>
        <v>0.9912389875837183</v>
      </c>
      <c r="J57" s="748">
        <f>4A!K56/4A!$I56</f>
        <v>0.008761012416281558</v>
      </c>
      <c r="K57" s="230">
        <f>4A!J56/4A!$I56</f>
        <v>0.9912389875837183</v>
      </c>
      <c r="L57" s="748">
        <f>4A!K56/4A!$I56</f>
        <v>0.008761012416281558</v>
      </c>
      <c r="M57" s="230">
        <f>4A!S56/4A!$R56</f>
        <v>0.9740057839448971</v>
      </c>
      <c r="N57" s="748">
        <f>4A!T56/4A!$R56</f>
        <v>0.025994216055102735</v>
      </c>
      <c r="O57" s="230">
        <f>4A!V56/4A!$U56</f>
        <v>0.9516295151174914</v>
      </c>
      <c r="P57" s="748">
        <f>4A!W56/4A!$U56</f>
        <v>0.04837048488250868</v>
      </c>
      <c r="Q57" s="230">
        <f>4A!Y56/4A!$X56</f>
        <v>0.9897735341088402</v>
      </c>
      <c r="R57" s="748">
        <f>4A!Z56/4A!$X56</f>
        <v>0.010226465891159744</v>
      </c>
      <c r="S57" s="230">
        <f>4A!AB56/4A!AA56</f>
        <v>0.9874812303039312</v>
      </c>
      <c r="T57" s="748">
        <f>4A!AC56/4A!AA56</f>
        <v>0.012518769696068768</v>
      </c>
      <c r="U57" s="230"/>
      <c r="V57" s="748"/>
      <c r="W57" s="230">
        <f>4A!AH56/4A!$AG56</f>
        <v>0.9873015120578189</v>
      </c>
      <c r="X57" s="229">
        <f>4A!AI56/4A!$AG56</f>
        <v>0.012698487942181003</v>
      </c>
    </row>
    <row r="58" spans="1:24" ht="15.75" hidden="1" outlineLevel="1">
      <c r="A58" s="595">
        <v>43770</v>
      </c>
      <c r="B58" s="599" t="s">
        <v>599</v>
      </c>
      <c r="C58" s="179"/>
      <c r="D58" s="757"/>
      <c r="E58" s="758">
        <f>4A!G57/4A!$F57</f>
        <v>0</v>
      </c>
      <c r="F58" s="749">
        <f>4A!H57/4A!$F57</f>
        <v>1</v>
      </c>
      <c r="G58" s="179">
        <f>4A!J57/4A!$I57</f>
        <v>0.9581134391917396</v>
      </c>
      <c r="H58" s="749">
        <f>4A!K57/4A!$I57</f>
        <v>0.041886560808260254</v>
      </c>
      <c r="I58" s="179">
        <f>4A!J57/4A!$I57</f>
        <v>0.9581134391917396</v>
      </c>
      <c r="J58" s="749">
        <f>4A!K57/4A!$I57</f>
        <v>0.041886560808260254</v>
      </c>
      <c r="K58" s="179">
        <f>4A!J57/4A!$I57</f>
        <v>0.9581134391917396</v>
      </c>
      <c r="L58" s="749">
        <f>4A!K57/4A!$I57</f>
        <v>0.041886560808260254</v>
      </c>
      <c r="M58" s="179">
        <f>4A!S57/4A!$R57</f>
        <v>0.9430391237320752</v>
      </c>
      <c r="N58" s="749">
        <f>4A!T57/4A!$R57</f>
        <v>0.05696087626792481</v>
      </c>
      <c r="O58" s="179">
        <f>4A!V57/4A!$U57</f>
        <v>0.990166005122662</v>
      </c>
      <c r="P58" s="749">
        <f>4A!W57/4A!$U57</f>
        <v>0.00983399487733793</v>
      </c>
      <c r="Q58" s="179"/>
      <c r="R58" s="749"/>
      <c r="S58" s="179">
        <f>4A!AB57/4A!AA57</f>
        <v>0.9590475695951217</v>
      </c>
      <c r="T58" s="749">
        <f>4A!AC57/4A!AA57</f>
        <v>0.04095243040487833</v>
      </c>
      <c r="U58" s="179"/>
      <c r="V58" s="749"/>
      <c r="W58" s="179">
        <f>4A!AH57/4A!$AG57</f>
        <v>0.9590475695951217</v>
      </c>
      <c r="X58" s="180">
        <f>4A!AI57/4A!$AG57</f>
        <v>0.04095243040487833</v>
      </c>
    </row>
    <row r="59" spans="1:24" ht="15.75" hidden="1" outlineLevel="1">
      <c r="A59" s="595">
        <v>43770</v>
      </c>
      <c r="B59" s="599" t="s">
        <v>666</v>
      </c>
      <c r="C59" s="230"/>
      <c r="D59" s="751"/>
      <c r="E59" s="756"/>
      <c r="F59" s="748"/>
      <c r="G59" s="230">
        <f>4A!J58/4A!$I58</f>
        <v>1</v>
      </c>
      <c r="H59" s="748">
        <f>4A!K58/4A!$I58</f>
        <v>0</v>
      </c>
      <c r="I59" s="230">
        <f>4A!J58/4A!$I58</f>
        <v>1</v>
      </c>
      <c r="J59" s="748">
        <f>4A!K58/4A!$I58</f>
        <v>0</v>
      </c>
      <c r="K59" s="230">
        <f>4A!J58/4A!$I58</f>
        <v>1</v>
      </c>
      <c r="L59" s="748">
        <f>4A!K58/4A!$I58</f>
        <v>0</v>
      </c>
      <c r="M59" s="230">
        <f>4A!S58/4A!$R58</f>
        <v>1</v>
      </c>
      <c r="N59" s="748">
        <f>4A!T58/4A!$R58</f>
        <v>0</v>
      </c>
      <c r="O59" s="230"/>
      <c r="P59" s="748"/>
      <c r="Q59" s="230"/>
      <c r="R59" s="748"/>
      <c r="S59" s="230">
        <f>4A!AB58/4A!AA58</f>
        <v>1</v>
      </c>
      <c r="T59" s="748">
        <f>4A!AC58/4A!AA58</f>
        <v>0</v>
      </c>
      <c r="U59" s="230"/>
      <c r="V59" s="748"/>
      <c r="W59" s="230">
        <f>4A!AH58/4A!$AG58</f>
        <v>1</v>
      </c>
      <c r="X59" s="229">
        <f>4A!AI58/4A!$AG58</f>
        <v>0</v>
      </c>
    </row>
    <row r="60" spans="1:24" ht="15.75" hidden="1" outlineLevel="1">
      <c r="A60" s="595">
        <v>43770</v>
      </c>
      <c r="B60" s="599" t="s">
        <v>580</v>
      </c>
      <c r="C60" s="179"/>
      <c r="D60" s="757"/>
      <c r="E60" s="758"/>
      <c r="F60" s="749"/>
      <c r="G60" s="179">
        <f>4A!J59/4A!$I59</f>
        <v>1</v>
      </c>
      <c r="H60" s="749">
        <f>4A!K59/4A!$I59</f>
        <v>0</v>
      </c>
      <c r="I60" s="179">
        <f>4A!J59/4A!$I59</f>
        <v>1</v>
      </c>
      <c r="J60" s="749">
        <f>4A!K59/4A!$I59</f>
        <v>0</v>
      </c>
      <c r="K60" s="179">
        <f>4A!J59/4A!$I59</f>
        <v>1</v>
      </c>
      <c r="L60" s="749">
        <f>4A!K59/4A!$I59</f>
        <v>0</v>
      </c>
      <c r="M60" s="179"/>
      <c r="N60" s="749"/>
      <c r="O60" s="179">
        <f>4A!V59/4A!$U59</f>
        <v>1</v>
      </c>
      <c r="P60" s="749">
        <f>4A!W59/4A!$U59</f>
        <v>0</v>
      </c>
      <c r="Q60" s="179">
        <f>4A!Y59/4A!$X59</f>
        <v>0.958532708916852</v>
      </c>
      <c r="R60" s="749">
        <f>4A!Z59/4A!$X59</f>
        <v>0.04146729108314785</v>
      </c>
      <c r="S60" s="179">
        <f>4A!AB59/4A!AA59</f>
        <v>0.974505450292708</v>
      </c>
      <c r="T60" s="749">
        <f>4A!AC59/4A!AA59</f>
        <v>0.025494549707291994</v>
      </c>
      <c r="U60" s="179"/>
      <c r="V60" s="749"/>
      <c r="W60" s="179">
        <f>4A!AH59/4A!$AG59</f>
        <v>0.9784798109126388</v>
      </c>
      <c r="X60" s="180">
        <f>4A!AI59/4A!$AG59</f>
        <v>0.021520189087361002</v>
      </c>
    </row>
    <row r="61" spans="1:24" ht="15.75" hidden="1" outlineLevel="1">
      <c r="A61" s="595">
        <v>43770</v>
      </c>
      <c r="B61" s="599" t="s">
        <v>667</v>
      </c>
      <c r="C61" s="230"/>
      <c r="D61" s="751"/>
      <c r="E61" s="756">
        <f>4A!G60/4A!$F60</f>
        <v>0</v>
      </c>
      <c r="F61" s="748">
        <f>4A!H60/4A!$F60</f>
        <v>1</v>
      </c>
      <c r="G61" s="230">
        <f>4A!J60/4A!$I60</f>
        <v>0.9603560278411319</v>
      </c>
      <c r="H61" s="748">
        <f>4A!K60/4A!$I60</f>
        <v>0.03964397215886805</v>
      </c>
      <c r="I61" s="230">
        <f>4A!J60/4A!$I60</f>
        <v>0.9603560278411319</v>
      </c>
      <c r="J61" s="748">
        <f>4A!K60/4A!$I60</f>
        <v>0.03964397215886805</v>
      </c>
      <c r="K61" s="230">
        <f>4A!J60/4A!$I60</f>
        <v>0.9603560278411319</v>
      </c>
      <c r="L61" s="748">
        <f>4A!K60/4A!$I60</f>
        <v>0.03964397215886805</v>
      </c>
      <c r="M61" s="230">
        <f>4A!S60/4A!$R60</f>
        <v>1</v>
      </c>
      <c r="N61" s="748">
        <f>4A!T60/4A!$R60</f>
        <v>0</v>
      </c>
      <c r="O61" s="230">
        <f>4A!V60/4A!$U60</f>
        <v>0.985118291541923</v>
      </c>
      <c r="P61" s="748">
        <f>4A!W60/4A!$U60</f>
        <v>0.014881708458077009</v>
      </c>
      <c r="Q61" s="230"/>
      <c r="R61" s="748"/>
      <c r="S61" s="230">
        <f>4A!AB60/4A!AA60</f>
        <v>0.9602948341554203</v>
      </c>
      <c r="T61" s="748">
        <f>4A!AC60/4A!AA60</f>
        <v>0.0397051658445796</v>
      </c>
      <c r="U61" s="230"/>
      <c r="V61" s="748"/>
      <c r="W61" s="230">
        <f>4A!AH60/4A!$AG60</f>
        <v>0.9602948341554205</v>
      </c>
      <c r="X61" s="229">
        <f>4A!AI60/4A!$AG60</f>
        <v>0.03970516584457961</v>
      </c>
    </row>
    <row r="62" spans="1:24" ht="15.75" hidden="1" outlineLevel="1">
      <c r="A62" s="595">
        <v>43770</v>
      </c>
      <c r="B62" s="599" t="s">
        <v>582</v>
      </c>
      <c r="C62" s="179"/>
      <c r="D62" s="757"/>
      <c r="E62" s="758"/>
      <c r="F62" s="749"/>
      <c r="G62" s="179"/>
      <c r="H62" s="749"/>
      <c r="I62" s="179"/>
      <c r="J62" s="749"/>
      <c r="K62" s="179"/>
      <c r="L62" s="749"/>
      <c r="M62" s="179"/>
      <c r="N62" s="749"/>
      <c r="O62" s="179"/>
      <c r="P62" s="749"/>
      <c r="Q62" s="179"/>
      <c r="R62" s="749"/>
      <c r="S62" s="179"/>
      <c r="T62" s="749"/>
      <c r="U62" s="179"/>
      <c r="V62" s="749"/>
      <c r="W62" s="179" t="e">
        <f>4A!AH61/4A!$AG61</f>
        <v>#DIV/0!</v>
      </c>
      <c r="X62" s="180" t="e">
        <f>4A!AI61/4A!$AG61</f>
        <v>#DIV/0!</v>
      </c>
    </row>
    <row r="63" spans="1:24" ht="15.75" hidden="1" outlineLevel="1">
      <c r="A63" s="595">
        <v>43770</v>
      </c>
      <c r="B63" s="599" t="s">
        <v>584</v>
      </c>
      <c r="C63" s="230"/>
      <c r="D63" s="751"/>
      <c r="E63" s="756">
        <f>4A!G62/4A!$F62</f>
        <v>0.999279378558833</v>
      </c>
      <c r="F63" s="748">
        <f>4A!H62/4A!$F62</f>
        <v>0.0007206214411671048</v>
      </c>
      <c r="G63" s="230">
        <f>4A!J62/4A!$I62</f>
        <v>0.9912220577265075</v>
      </c>
      <c r="H63" s="748">
        <f>4A!K62/4A!$I62</f>
        <v>0.008777942273492443</v>
      </c>
      <c r="I63" s="230">
        <f>4A!J62/4A!$I62</f>
        <v>0.9912220577265075</v>
      </c>
      <c r="J63" s="748">
        <f>4A!K62/4A!$I62</f>
        <v>0.008777942273492443</v>
      </c>
      <c r="K63" s="230">
        <f>4A!J62/4A!$I62</f>
        <v>0.9912220577265075</v>
      </c>
      <c r="L63" s="748">
        <f>4A!K62/4A!$I62</f>
        <v>0.008777942273492443</v>
      </c>
      <c r="M63" s="230">
        <f>4A!S62/4A!$R62</f>
        <v>0.9723205345213907</v>
      </c>
      <c r="N63" s="748">
        <f>4A!T62/4A!$R62</f>
        <v>0.027679465478609406</v>
      </c>
      <c r="O63" s="230">
        <f>4A!V62/4A!$U62</f>
        <v>0.9810902504553777</v>
      </c>
      <c r="P63" s="748">
        <f>4A!W62/4A!$U62</f>
        <v>0.018909749544622344</v>
      </c>
      <c r="Q63" s="230">
        <f>4A!Y62/4A!$X62</f>
        <v>0.9915820641815497</v>
      </c>
      <c r="R63" s="748">
        <f>4A!Z62/4A!$X62</f>
        <v>0.008417935818450252</v>
      </c>
      <c r="S63" s="230">
        <f>4A!AB62/4A!AA62</f>
        <v>0.9911034637369872</v>
      </c>
      <c r="T63" s="748">
        <f>4A!AC62/4A!AA62</f>
        <v>0.008896536263012766</v>
      </c>
      <c r="U63" s="230"/>
      <c r="V63" s="748"/>
      <c r="W63" s="230">
        <f>4A!AH62/4A!$AG62</f>
        <v>0.9911030200524129</v>
      </c>
      <c r="X63" s="229">
        <f>4A!AI62/4A!$AG62</f>
        <v>0.008896979947587166</v>
      </c>
    </row>
    <row r="64" spans="1:24" ht="15.75" hidden="1" outlineLevel="1">
      <c r="A64" s="595">
        <v>43770</v>
      </c>
      <c r="B64" s="599" t="s">
        <v>585</v>
      </c>
      <c r="C64" s="179"/>
      <c r="D64" s="757"/>
      <c r="E64" s="758">
        <f>4A!G63/4A!$F63</f>
        <v>0.9219003726005219</v>
      </c>
      <c r="F64" s="749">
        <f>4A!H63/4A!$F63</f>
        <v>0.07809962739947815</v>
      </c>
      <c r="G64" s="179">
        <f>4A!J63/4A!$I63</f>
        <v>0.9696677822570529</v>
      </c>
      <c r="H64" s="749">
        <f>4A!K63/4A!$I63</f>
        <v>0.030332217742947257</v>
      </c>
      <c r="I64" s="179">
        <f>4A!J63/4A!$I63</f>
        <v>0.9696677822570529</v>
      </c>
      <c r="J64" s="749">
        <f>4A!K63/4A!$I63</f>
        <v>0.030332217742947257</v>
      </c>
      <c r="K64" s="179">
        <f>4A!J63/4A!$I63</f>
        <v>0.9696677822570529</v>
      </c>
      <c r="L64" s="749">
        <f>4A!K63/4A!$I63</f>
        <v>0.030332217742947257</v>
      </c>
      <c r="M64" s="179">
        <f>4A!S63/4A!$R63</f>
        <v>1</v>
      </c>
      <c r="N64" s="749">
        <f>4A!T63/4A!$R63</f>
        <v>0</v>
      </c>
      <c r="O64" s="179">
        <f>4A!V63/4A!$U63</f>
        <v>1</v>
      </c>
      <c r="P64" s="749">
        <f>4A!W63/4A!$U63</f>
        <v>0</v>
      </c>
      <c r="Q64" s="179"/>
      <c r="R64" s="749"/>
      <c r="S64" s="179">
        <f>4A!AB63/4A!AA63</f>
        <v>0.9566610599167141</v>
      </c>
      <c r="T64" s="749">
        <f>4A!AC63/4A!AA63</f>
        <v>0.043338940083285975</v>
      </c>
      <c r="U64" s="179"/>
      <c r="V64" s="749"/>
      <c r="W64" s="179">
        <f>4A!AH63/4A!$AG63</f>
        <v>0.9566610599167141</v>
      </c>
      <c r="X64" s="180">
        <f>4A!AI63/4A!$AG63</f>
        <v>0.04333894008328597</v>
      </c>
    </row>
    <row r="65" spans="1:24" ht="15.75" hidden="1" outlineLevel="1">
      <c r="A65" s="595">
        <v>43770</v>
      </c>
      <c r="B65" s="599" t="s">
        <v>669</v>
      </c>
      <c r="C65" s="230"/>
      <c r="D65" s="751"/>
      <c r="E65" s="756"/>
      <c r="F65" s="748"/>
      <c r="G65" s="230">
        <f>4A!J64/4A!$I64</f>
        <v>1</v>
      </c>
      <c r="H65" s="748">
        <f>4A!K64/4A!$I64</f>
        <v>0</v>
      </c>
      <c r="I65" s="230">
        <f>4A!J64/4A!$I64</f>
        <v>1</v>
      </c>
      <c r="J65" s="748">
        <f>4A!K64/4A!$I64</f>
        <v>0</v>
      </c>
      <c r="K65" s="230">
        <f>4A!J64/4A!$I64</f>
        <v>1</v>
      </c>
      <c r="L65" s="748">
        <f>4A!K64/4A!$I64</f>
        <v>0</v>
      </c>
      <c r="M65" s="230"/>
      <c r="N65" s="748"/>
      <c r="O65" s="230"/>
      <c r="P65" s="748"/>
      <c r="Q65" s="230"/>
      <c r="R65" s="748"/>
      <c r="S65" s="230">
        <f>4A!AB64/4A!AA64</f>
        <v>1</v>
      </c>
      <c r="T65" s="748">
        <f>4A!AC64/4A!AA64</f>
        <v>0</v>
      </c>
      <c r="U65" s="230"/>
      <c r="V65" s="748"/>
      <c r="W65" s="230">
        <f>4A!AH64/4A!$AG64</f>
        <v>1</v>
      </c>
      <c r="X65" s="229">
        <f>4A!AI64/4A!$AG64</f>
        <v>0</v>
      </c>
    </row>
    <row r="66" spans="1:24" ht="15.75" hidden="1" outlineLevel="1">
      <c r="A66" s="595">
        <v>43770</v>
      </c>
      <c r="B66" s="599" t="s">
        <v>587</v>
      </c>
      <c r="C66" s="179"/>
      <c r="D66" s="757"/>
      <c r="E66" s="758">
        <f>4A!G65/4A!$F65</f>
        <v>1</v>
      </c>
      <c r="F66" s="749">
        <f>4A!H65/4A!$F65</f>
        <v>0</v>
      </c>
      <c r="G66" s="179">
        <f>4A!J65/4A!$I65</f>
        <v>0.992347607719599</v>
      </c>
      <c r="H66" s="749">
        <f>4A!K65/4A!$I65</f>
        <v>0.007652392280401076</v>
      </c>
      <c r="I66" s="179">
        <f>4A!J65/4A!$I65</f>
        <v>0.992347607719599</v>
      </c>
      <c r="J66" s="749">
        <f>4A!K65/4A!$I65</f>
        <v>0.007652392280401076</v>
      </c>
      <c r="K66" s="179">
        <f>4A!J65/4A!$I65</f>
        <v>0.992347607719599</v>
      </c>
      <c r="L66" s="749">
        <f>4A!K65/4A!$I65</f>
        <v>0.007652392280401076</v>
      </c>
      <c r="M66" s="179">
        <f>4A!S65/4A!$R65</f>
        <v>0.995614851656924</v>
      </c>
      <c r="N66" s="749">
        <f>4A!T65/4A!$R65</f>
        <v>0.004385148343076131</v>
      </c>
      <c r="O66" s="179">
        <f>4A!V65/4A!$U65</f>
        <v>0.9468457157692992</v>
      </c>
      <c r="P66" s="749">
        <f>4A!W65/4A!$U65</f>
        <v>0.053154284230700795</v>
      </c>
      <c r="Q66" s="179">
        <f>4A!Y65/4A!$X65</f>
        <v>0.9769634564274634</v>
      </c>
      <c r="R66" s="749">
        <f>4A!Z65/4A!$X65</f>
        <v>0.023036543572536573</v>
      </c>
      <c r="S66" s="179">
        <f>4A!AB65/4A!AA65</f>
        <v>0.9850823159632154</v>
      </c>
      <c r="T66" s="749">
        <f>4A!AC65/4A!AA65</f>
        <v>0.014917684036784605</v>
      </c>
      <c r="U66" s="179"/>
      <c r="V66" s="749"/>
      <c r="W66" s="179">
        <f>4A!AH65/4A!$AG65</f>
        <v>0.9854229691889478</v>
      </c>
      <c r="X66" s="180">
        <f>4A!AI65/4A!$AG65</f>
        <v>0.014577030811052176</v>
      </c>
    </row>
    <row r="67" spans="1:24" ht="15.75" hidden="1" outlineLevel="1">
      <c r="A67" s="595">
        <v>43770</v>
      </c>
      <c r="B67" s="599" t="s">
        <v>588</v>
      </c>
      <c r="C67" s="230"/>
      <c r="D67" s="751"/>
      <c r="E67" s="756">
        <f>4A!G66/4A!$F66</f>
        <v>1</v>
      </c>
      <c r="F67" s="748">
        <f>4A!H66/4A!$F66</f>
        <v>0</v>
      </c>
      <c r="G67" s="230">
        <f>4A!J66/4A!$I66</f>
        <v>1</v>
      </c>
      <c r="H67" s="748">
        <f>4A!K66/4A!$I66</f>
        <v>0</v>
      </c>
      <c r="I67" s="230">
        <f>4A!J66/4A!$I66</f>
        <v>1</v>
      </c>
      <c r="J67" s="748">
        <f>4A!K66/4A!$I66</f>
        <v>0</v>
      </c>
      <c r="K67" s="230">
        <f>4A!J66/4A!$I66</f>
        <v>1</v>
      </c>
      <c r="L67" s="748">
        <f>4A!K66/4A!$I66</f>
        <v>0</v>
      </c>
      <c r="M67" s="230">
        <f>4A!S66/4A!$R66</f>
        <v>1</v>
      </c>
      <c r="N67" s="748">
        <f>4A!T66/4A!$R66</f>
        <v>0</v>
      </c>
      <c r="O67" s="230">
        <f>4A!V66/4A!$U66</f>
        <v>1</v>
      </c>
      <c r="P67" s="748">
        <f>4A!W66/4A!$U66</f>
        <v>0</v>
      </c>
      <c r="Q67" s="230"/>
      <c r="R67" s="748"/>
      <c r="S67" s="230">
        <f>4A!AB66/4A!AA66</f>
        <v>1</v>
      </c>
      <c r="T67" s="748">
        <f>4A!AC66/4A!AA66</f>
        <v>0</v>
      </c>
      <c r="U67" s="230"/>
      <c r="V67" s="748"/>
      <c r="W67" s="230">
        <f>4A!AH66/4A!$AG66</f>
        <v>1</v>
      </c>
      <c r="X67" s="229">
        <f>4A!AI66/4A!$AG66</f>
        <v>0</v>
      </c>
    </row>
    <row r="68" spans="1:24" ht="15.75" hidden="1" outlineLevel="1">
      <c r="A68" s="595">
        <v>43770</v>
      </c>
      <c r="B68" s="599" t="s">
        <v>589</v>
      </c>
      <c r="C68" s="179"/>
      <c r="D68" s="757"/>
      <c r="E68" s="758">
        <f>4A!G67/4A!$F67</f>
        <v>1</v>
      </c>
      <c r="F68" s="749">
        <f>4A!H67/4A!$F67</f>
        <v>0</v>
      </c>
      <c r="G68" s="179">
        <f>4A!J67/4A!$I67</f>
        <v>0.9914233944861229</v>
      </c>
      <c r="H68" s="749">
        <f>4A!K67/4A!$I67</f>
        <v>0.0085766055138771</v>
      </c>
      <c r="I68" s="179">
        <f>4A!J67/4A!$I67</f>
        <v>0.9914233944861229</v>
      </c>
      <c r="J68" s="749">
        <f>4A!K67/4A!$I67</f>
        <v>0.0085766055138771</v>
      </c>
      <c r="K68" s="179">
        <f>4A!J67/4A!$I67</f>
        <v>0.9914233944861229</v>
      </c>
      <c r="L68" s="749">
        <f>4A!K67/4A!$I67</f>
        <v>0.0085766055138771</v>
      </c>
      <c r="M68" s="179">
        <f>4A!S67/4A!$R67</f>
        <v>0.9803430417813461</v>
      </c>
      <c r="N68" s="749">
        <f>4A!T67/4A!$R67</f>
        <v>0.0196569582186538</v>
      </c>
      <c r="O68" s="179">
        <f>4A!V67/4A!$U67</f>
        <v>0.994243725415592</v>
      </c>
      <c r="P68" s="749">
        <f>4A!W67/4A!$U67</f>
        <v>0.005756274584408051</v>
      </c>
      <c r="Q68" s="179">
        <f>4A!Y67/4A!$X67</f>
        <v>0.9842877426559751</v>
      </c>
      <c r="R68" s="749">
        <f>4A!Z67/4A!$X67</f>
        <v>0.015712257344024937</v>
      </c>
      <c r="S68" s="179">
        <f>4A!AB67/4A!AA67</f>
        <v>0.9910347435323027</v>
      </c>
      <c r="T68" s="749">
        <f>4A!AC67/4A!AA67</f>
        <v>0.008965256467697339</v>
      </c>
      <c r="U68" s="179"/>
      <c r="V68" s="749"/>
      <c r="W68" s="179">
        <f>4A!AH67/4A!$AG67</f>
        <v>0.9914408213328175</v>
      </c>
      <c r="X68" s="180">
        <f>4A!AI67/4A!$AG67</f>
        <v>0.008559178667182418</v>
      </c>
    </row>
    <row r="69" spans="1:24" ht="15.75" hidden="1" outlineLevel="1">
      <c r="A69" s="595">
        <v>43770</v>
      </c>
      <c r="B69" s="599" t="s">
        <v>590</v>
      </c>
      <c r="C69" s="230"/>
      <c r="D69" s="751"/>
      <c r="E69" s="756">
        <f>4A!G68/4A!$F68</f>
        <v>0.9377025697472525</v>
      </c>
      <c r="F69" s="748">
        <f>4A!H68/4A!$F68</f>
        <v>0.06229743025274751</v>
      </c>
      <c r="G69" s="230">
        <f>4A!J68/4A!$I68</f>
        <v>0.9066313049200215</v>
      </c>
      <c r="H69" s="748">
        <f>4A!K68/4A!$I68</f>
        <v>0.09336869507997846</v>
      </c>
      <c r="I69" s="230">
        <f>4A!J68/4A!$I68</f>
        <v>0.9066313049200215</v>
      </c>
      <c r="J69" s="748">
        <f>4A!K68/4A!$I68</f>
        <v>0.09336869507997846</v>
      </c>
      <c r="K69" s="230">
        <f>4A!J68/4A!$I68</f>
        <v>0.9066313049200215</v>
      </c>
      <c r="L69" s="748">
        <f>4A!K68/4A!$I68</f>
        <v>0.09336869507997846</v>
      </c>
      <c r="M69" s="230">
        <f>4A!S68/4A!$R68</f>
        <v>0.8819263872596341</v>
      </c>
      <c r="N69" s="748">
        <f>4A!T68/4A!$R68</f>
        <v>0.11807361274036589</v>
      </c>
      <c r="O69" s="230">
        <f>4A!V68/4A!$U68</f>
        <v>0.8426003915649097</v>
      </c>
      <c r="P69" s="748">
        <f>4A!W68/4A!$U68</f>
        <v>0.15739960843509027</v>
      </c>
      <c r="Q69" s="230"/>
      <c r="R69" s="748"/>
      <c r="S69" s="230">
        <f>4A!AB68/4A!AA68</f>
        <v>0.8903428720815902</v>
      </c>
      <c r="T69" s="748">
        <f>4A!AC68/4A!AA68</f>
        <v>0.10965712791840979</v>
      </c>
      <c r="U69" s="230"/>
      <c r="V69" s="748"/>
      <c r="W69" s="230">
        <f>4A!AH68/4A!$AG68</f>
        <v>0.89034287208159</v>
      </c>
      <c r="X69" s="229">
        <f>4A!AI68/4A!$AG68</f>
        <v>0.10965712791840976</v>
      </c>
    </row>
    <row r="70" spans="1:24" ht="15.75" hidden="1" outlineLevel="1">
      <c r="A70" s="595">
        <v>43770</v>
      </c>
      <c r="B70" s="599" t="s">
        <v>591</v>
      </c>
      <c r="C70" s="179"/>
      <c r="D70" s="757"/>
      <c r="E70" s="758"/>
      <c r="F70" s="749"/>
      <c r="G70" s="179">
        <f>4A!J69/4A!$I69</f>
        <v>0.9854409671576997</v>
      </c>
      <c r="H70" s="749">
        <f>4A!K69/4A!$I69</f>
        <v>0.014559032842300397</v>
      </c>
      <c r="I70" s="179">
        <f>4A!J69/4A!$I69</f>
        <v>0.9854409671576997</v>
      </c>
      <c r="J70" s="749">
        <f>4A!K69/4A!$I69</f>
        <v>0.014559032842300397</v>
      </c>
      <c r="K70" s="179">
        <f>4A!J69/4A!$I69</f>
        <v>0.9854409671576997</v>
      </c>
      <c r="L70" s="749">
        <f>4A!K69/4A!$I69</f>
        <v>0.014559032842300397</v>
      </c>
      <c r="M70" s="179"/>
      <c r="N70" s="749"/>
      <c r="O70" s="179"/>
      <c r="P70" s="749"/>
      <c r="Q70" s="179"/>
      <c r="R70" s="749"/>
      <c r="S70" s="179">
        <f>4A!AB69/4A!AA69</f>
        <v>0.9485443267355271</v>
      </c>
      <c r="T70" s="749">
        <f>4A!AC69/4A!AA69</f>
        <v>0.051455673264472895</v>
      </c>
      <c r="U70" s="179"/>
      <c r="V70" s="749"/>
      <c r="W70" s="179">
        <f>4A!AH69/4A!$AG69</f>
        <v>0.9485443267355272</v>
      </c>
      <c r="X70" s="180">
        <f>4A!AI69/4A!$AG69</f>
        <v>0.051455673264472895</v>
      </c>
    </row>
    <row r="71" spans="1:24" ht="15.75" hidden="1" outlineLevel="1">
      <c r="A71" s="595">
        <v>43770</v>
      </c>
      <c r="B71" s="599" t="s">
        <v>592</v>
      </c>
      <c r="C71" s="230"/>
      <c r="D71" s="751"/>
      <c r="E71" s="756"/>
      <c r="F71" s="748"/>
      <c r="G71" s="230"/>
      <c r="H71" s="748"/>
      <c r="I71" s="230"/>
      <c r="J71" s="748"/>
      <c r="K71" s="230"/>
      <c r="L71" s="748"/>
      <c r="M71" s="230"/>
      <c r="N71" s="748"/>
      <c r="O71" s="230"/>
      <c r="P71" s="748"/>
      <c r="Q71" s="230">
        <f>4A!Y70/4A!$X70</f>
        <v>1</v>
      </c>
      <c r="R71" s="748">
        <f>4A!Z70/4A!$X70</f>
        <v>0</v>
      </c>
      <c r="S71" s="230">
        <f>4A!AB70/4A!AA70</f>
        <v>1</v>
      </c>
      <c r="T71" s="748">
        <f>4A!AC70/4A!AA70</f>
        <v>0</v>
      </c>
      <c r="U71" s="230"/>
      <c r="V71" s="748"/>
      <c r="W71" s="230">
        <f>4A!AH70/4A!$AG70</f>
        <v>1</v>
      </c>
      <c r="X71" s="229">
        <f>4A!AI70/4A!$AG70</f>
        <v>0</v>
      </c>
    </row>
    <row r="72" spans="1:24" ht="15.75" hidden="1" outlineLevel="1">
      <c r="A72" s="595">
        <v>43770</v>
      </c>
      <c r="B72" s="599" t="s">
        <v>593</v>
      </c>
      <c r="C72" s="179"/>
      <c r="D72" s="757"/>
      <c r="E72" s="758"/>
      <c r="F72" s="749"/>
      <c r="G72" s="179"/>
      <c r="H72" s="749"/>
      <c r="I72" s="179"/>
      <c r="J72" s="749"/>
      <c r="K72" s="179"/>
      <c r="L72" s="749"/>
      <c r="M72" s="179"/>
      <c r="N72" s="749"/>
      <c r="O72" s="179"/>
      <c r="P72" s="749"/>
      <c r="Q72" s="179"/>
      <c r="R72" s="749"/>
      <c r="S72" s="179"/>
      <c r="T72" s="749"/>
      <c r="U72" s="179"/>
      <c r="V72" s="749"/>
      <c r="W72" s="179"/>
      <c r="X72" s="180"/>
    </row>
    <row r="73" spans="1:24" ht="15.75" hidden="1" outlineLevel="1">
      <c r="A73" s="595">
        <v>43770</v>
      </c>
      <c r="B73" s="599" t="s">
        <v>594</v>
      </c>
      <c r="C73" s="230"/>
      <c r="D73" s="751"/>
      <c r="E73" s="756"/>
      <c r="F73" s="748"/>
      <c r="G73" s="230">
        <f>4A!J72/4A!$I72</f>
        <v>1</v>
      </c>
      <c r="H73" s="748">
        <f>4A!K72/4A!$I72</f>
        <v>0</v>
      </c>
      <c r="I73" s="230">
        <f>4A!J72/4A!$I72</f>
        <v>1</v>
      </c>
      <c r="J73" s="748">
        <f>4A!K72/4A!$I72</f>
        <v>0</v>
      </c>
      <c r="K73" s="230">
        <f>4A!J72/4A!$I72</f>
        <v>1</v>
      </c>
      <c r="L73" s="748">
        <f>4A!K72/4A!$I72</f>
        <v>0</v>
      </c>
      <c r="M73" s="230"/>
      <c r="N73" s="748"/>
      <c r="O73" s="230">
        <f>4A!V72/4A!$U72</f>
        <v>1</v>
      </c>
      <c r="P73" s="748">
        <f>4A!W72/4A!$U72</f>
        <v>0</v>
      </c>
      <c r="Q73" s="230"/>
      <c r="R73" s="748"/>
      <c r="S73" s="230">
        <f>4A!AB72/4A!AA72</f>
        <v>0.9928831462192556</v>
      </c>
      <c r="T73" s="748">
        <f>4A!AC72/4A!AA72</f>
        <v>0.007116853780744454</v>
      </c>
      <c r="U73" s="230"/>
      <c r="V73" s="748"/>
      <c r="W73" s="230">
        <f>4A!AH72/4A!$AG72</f>
        <v>0.9928831462192556</v>
      </c>
      <c r="X73" s="229">
        <f>4A!AI72/4A!$AG72</f>
        <v>0.007116853780744454</v>
      </c>
    </row>
    <row r="74" spans="1:24" ht="15.75" hidden="1" outlineLevel="1">
      <c r="A74" s="595">
        <v>43770</v>
      </c>
      <c r="B74" s="599" t="s">
        <v>595</v>
      </c>
      <c r="C74" s="179"/>
      <c r="D74" s="757"/>
      <c r="E74" s="758">
        <f>4A!G73/4A!$F73</f>
        <v>0.860973239129779</v>
      </c>
      <c r="F74" s="749">
        <f>4A!H73/4A!$F73</f>
        <v>0.139026760870221</v>
      </c>
      <c r="G74" s="179">
        <f>4A!J73/4A!$I73</f>
        <v>0.9707226300923065</v>
      </c>
      <c r="H74" s="749">
        <f>4A!K73/4A!$I73</f>
        <v>0.029277369907693484</v>
      </c>
      <c r="I74" s="179">
        <f>4A!J73/4A!$I73</f>
        <v>0.9707226300923065</v>
      </c>
      <c r="J74" s="749">
        <f>4A!K73/4A!$I73</f>
        <v>0.029277369907693484</v>
      </c>
      <c r="K74" s="179">
        <f>4A!J73/4A!$I73</f>
        <v>0.9707226300923065</v>
      </c>
      <c r="L74" s="749">
        <f>4A!K73/4A!$I73</f>
        <v>0.029277369907693484</v>
      </c>
      <c r="M74" s="179">
        <f>4A!S73/4A!$R73</f>
        <v>0.950233728214992</v>
      </c>
      <c r="N74" s="749">
        <f>4A!T73/4A!$R73</f>
        <v>0.049766271785007886</v>
      </c>
      <c r="O74" s="179">
        <f>4A!V73/4A!$U73</f>
        <v>0.9857491208822847</v>
      </c>
      <c r="P74" s="749">
        <f>4A!W73/4A!$U73</f>
        <v>0.014250879117715325</v>
      </c>
      <c r="Q74" s="179">
        <f>4A!Y73/4A!$X73</f>
        <v>0.9302856961874777</v>
      </c>
      <c r="R74" s="749">
        <f>4A!Z73/4A!$X73</f>
        <v>0.06971430381252239</v>
      </c>
      <c r="S74" s="179">
        <f>4A!AB73/4A!AA73</f>
        <v>0.9601140839687786</v>
      </c>
      <c r="T74" s="749">
        <f>4A!AC73/4A!AA73</f>
        <v>0.0398859160312213</v>
      </c>
      <c r="U74" s="179"/>
      <c r="V74" s="749"/>
      <c r="W74" s="179">
        <f>4A!AH73/4A!$AG73</f>
        <v>0.960709807958681</v>
      </c>
      <c r="X74" s="180">
        <f>4A!AI73/4A!$AG73</f>
        <v>0.03929019204131914</v>
      </c>
    </row>
    <row r="75" spans="1:24" ht="15.75" hidden="1" outlineLevel="1">
      <c r="A75" s="595">
        <v>43770</v>
      </c>
      <c r="B75" s="599" t="s">
        <v>596</v>
      </c>
      <c r="C75" s="230"/>
      <c r="D75" s="751"/>
      <c r="E75" s="756">
        <f>4A!G74/4A!$F74</f>
        <v>0.8981224070014875</v>
      </c>
      <c r="F75" s="748">
        <f>4A!H74/4A!$F74</f>
        <v>0.10187759299851246</v>
      </c>
      <c r="G75" s="230">
        <f>4A!J74/4A!$I74</f>
        <v>0.9842156850556616</v>
      </c>
      <c r="H75" s="748">
        <f>4A!K74/4A!$I74</f>
        <v>0.01578431494433833</v>
      </c>
      <c r="I75" s="230">
        <f>4A!J74/4A!$I74</f>
        <v>0.9842156850556616</v>
      </c>
      <c r="J75" s="748">
        <f>4A!K74/4A!$I74</f>
        <v>0.01578431494433833</v>
      </c>
      <c r="K75" s="230">
        <f>4A!J74/4A!$I74</f>
        <v>0.9842156850556616</v>
      </c>
      <c r="L75" s="748">
        <f>4A!K74/4A!$I74</f>
        <v>0.01578431494433833</v>
      </c>
      <c r="M75" s="230">
        <f>4A!S74/4A!$R74</f>
        <v>0.9863101779928614</v>
      </c>
      <c r="N75" s="748">
        <f>4A!T74/4A!$R74</f>
        <v>0.013689822007138646</v>
      </c>
      <c r="O75" s="230">
        <f>4A!V74/4A!$U74</f>
        <v>0.9932916922604642</v>
      </c>
      <c r="P75" s="748">
        <f>4A!W74/4A!$U74</f>
        <v>0.006708307739535798</v>
      </c>
      <c r="Q75" s="230">
        <f>4A!Y74/4A!$X74</f>
        <v>0.99813870798299</v>
      </c>
      <c r="R75" s="748">
        <f>4A!Z74/4A!$X74</f>
        <v>0.0018612920170101006</v>
      </c>
      <c r="S75" s="230">
        <f>4A!AB74/4A!AA74</f>
        <v>0.984686014298176</v>
      </c>
      <c r="T75" s="748">
        <f>4A!AC74/4A!AA74</f>
        <v>0.015313985701824098</v>
      </c>
      <c r="U75" s="230"/>
      <c r="V75" s="748"/>
      <c r="W75" s="230">
        <f>4A!AH74/4A!$AG74</f>
        <v>0.9843384985955617</v>
      </c>
      <c r="X75" s="229">
        <f>4A!AI74/4A!$AG74</f>
        <v>0.015661501404438317</v>
      </c>
    </row>
    <row r="76" spans="1:24" ht="15.75" hidden="1" outlineLevel="1">
      <c r="A76" s="595">
        <v>43770</v>
      </c>
      <c r="B76" s="599" t="s">
        <v>597</v>
      </c>
      <c r="C76" s="179"/>
      <c r="D76" s="757"/>
      <c r="E76" s="758"/>
      <c r="F76" s="749"/>
      <c r="G76" s="179">
        <f>4A!J75/4A!$I75</f>
        <v>0.9927380508095209</v>
      </c>
      <c r="H76" s="749">
        <f>4A!K75/4A!$I75</f>
        <v>0.007261949190479054</v>
      </c>
      <c r="I76" s="179">
        <f>4A!J75/4A!$I75</f>
        <v>0.9927380508095209</v>
      </c>
      <c r="J76" s="749">
        <f>4A!K75/4A!$I75</f>
        <v>0.007261949190479054</v>
      </c>
      <c r="K76" s="179">
        <f>4A!J75/4A!$I75</f>
        <v>0.9927380508095209</v>
      </c>
      <c r="L76" s="749">
        <f>4A!K75/4A!$I75</f>
        <v>0.007261949190479054</v>
      </c>
      <c r="M76" s="179">
        <f>4A!S75/4A!$R75</f>
        <v>1</v>
      </c>
      <c r="N76" s="749">
        <f>4A!T75/4A!$R75</f>
        <v>0</v>
      </c>
      <c r="O76" s="179">
        <f>4A!V75/4A!$U75</f>
        <v>1</v>
      </c>
      <c r="P76" s="749">
        <f>4A!W75/4A!$U75</f>
        <v>0</v>
      </c>
      <c r="Q76" s="179"/>
      <c r="R76" s="749"/>
      <c r="S76" s="179">
        <f>4A!AB75/4A!AA75</f>
        <v>0.9932996116184256</v>
      </c>
      <c r="T76" s="749">
        <f>4A!AC75/4A!AA75</f>
        <v>0.0067003883815745435</v>
      </c>
      <c r="U76" s="179"/>
      <c r="V76" s="749"/>
      <c r="W76" s="179">
        <f>4A!AH75/4A!$AG75</f>
        <v>0.9932996116184254</v>
      </c>
      <c r="X76" s="180">
        <f>4A!AI75/4A!$AG75</f>
        <v>0.006700388381574543</v>
      </c>
    </row>
    <row r="77" spans="1:24" ht="15.75" hidden="1" outlineLevel="1">
      <c r="A77" s="595">
        <v>43770</v>
      </c>
      <c r="B77" s="599" t="s">
        <v>598</v>
      </c>
      <c r="C77" s="230"/>
      <c r="D77" s="751"/>
      <c r="E77" s="756">
        <f>4A!G76/4A!$F76</f>
        <v>0.9299708301992489</v>
      </c>
      <c r="F77" s="748">
        <f>4A!H76/4A!$F76</f>
        <v>0.07002916980075115</v>
      </c>
      <c r="G77" s="230">
        <f>4A!J76/4A!$I76</f>
        <v>0.9867689318931725</v>
      </c>
      <c r="H77" s="748">
        <f>4A!K76/4A!$I76</f>
        <v>0.013231068106827617</v>
      </c>
      <c r="I77" s="230">
        <f>4A!J76/4A!$I76</f>
        <v>0.9867689318931725</v>
      </c>
      <c r="J77" s="748">
        <f>4A!K76/4A!$I76</f>
        <v>0.013231068106827617</v>
      </c>
      <c r="K77" s="230">
        <f>4A!J76/4A!$I76</f>
        <v>0.9867689318931725</v>
      </c>
      <c r="L77" s="748">
        <f>4A!K76/4A!$I76</f>
        <v>0.013231068106827617</v>
      </c>
      <c r="M77" s="230">
        <f>4A!S76/4A!$R76</f>
        <v>0.9595684710391812</v>
      </c>
      <c r="N77" s="748">
        <f>4A!T76/4A!$R76</f>
        <v>0.040431528960818836</v>
      </c>
      <c r="O77" s="230">
        <f>4A!V76/4A!$U76</f>
        <v>0.951993211659439</v>
      </c>
      <c r="P77" s="748">
        <f>4A!W76/4A!$U76</f>
        <v>0.04800678834056094</v>
      </c>
      <c r="Q77" s="230">
        <f>4A!Y76/4A!$X76</f>
        <v>0.9802675525056878</v>
      </c>
      <c r="R77" s="748">
        <f>4A!Z76/4A!$X76</f>
        <v>0.019732447494312338</v>
      </c>
      <c r="S77" s="230">
        <f>4A!AB76/4A!AA76</f>
        <v>0.9828085265910552</v>
      </c>
      <c r="T77" s="748">
        <f>4A!AC76/4A!AA76</f>
        <v>0.017191473408944693</v>
      </c>
      <c r="U77" s="230"/>
      <c r="V77" s="748"/>
      <c r="W77" s="230">
        <f>4A!AH76/4A!$AG76</f>
        <v>0.9828824788760352</v>
      </c>
      <c r="X77" s="229">
        <f>4A!AI76/4A!$AG76</f>
        <v>0.017117521123964377</v>
      </c>
    </row>
    <row r="78" spans="1:24" ht="15.75" hidden="1" outlineLevel="1">
      <c r="A78" s="595">
        <v>43800</v>
      </c>
      <c r="B78" s="599" t="s">
        <v>574</v>
      </c>
      <c r="C78" s="179"/>
      <c r="D78" s="757"/>
      <c r="E78" s="758">
        <f>4A!G77/4A!$F77</f>
        <v>0.7626811782813482</v>
      </c>
      <c r="F78" s="749">
        <f>4A!H77/4A!$F77</f>
        <v>0.2373188217186517</v>
      </c>
      <c r="G78" s="179">
        <f>4A!J77/4A!$I77</f>
        <v>0.9452396089079</v>
      </c>
      <c r="H78" s="749">
        <f>4A!K77/4A!$I77</f>
        <v>0.05476039109210012</v>
      </c>
      <c r="I78" s="179">
        <f>4A!J77/4A!$I77</f>
        <v>0.9452396089079</v>
      </c>
      <c r="J78" s="749">
        <f>4A!K77/4A!$I77</f>
        <v>0.05476039109210012</v>
      </c>
      <c r="K78" s="179">
        <f>4A!J77/4A!$I77</f>
        <v>0.9452396089079</v>
      </c>
      <c r="L78" s="749">
        <f>4A!K77/4A!$I77</f>
        <v>0.05476039109210012</v>
      </c>
      <c r="M78" s="179">
        <f>4A!S77/4A!$R77</f>
        <v>1</v>
      </c>
      <c r="N78" s="749">
        <f>4A!T77/4A!$R77</f>
        <v>0</v>
      </c>
      <c r="O78" s="179">
        <f>4A!V77/4A!$U77</f>
        <v>1</v>
      </c>
      <c r="P78" s="749">
        <f>4A!W77/4A!$U77</f>
        <v>0</v>
      </c>
      <c r="Q78" s="179"/>
      <c r="R78" s="749"/>
      <c r="S78" s="179">
        <f>4A!AB77/4A!AA77</f>
        <v>0.9480653988678936</v>
      </c>
      <c r="T78" s="749">
        <f>4A!AC77/4A!AA77</f>
        <v>0.05193460113210646</v>
      </c>
      <c r="U78" s="179"/>
      <c r="V78" s="749"/>
      <c r="W78" s="179">
        <f>4A!AH77/4A!$AG77</f>
        <v>0.9480653988678936</v>
      </c>
      <c r="X78" s="180">
        <f>4A!AI77/4A!$AG77</f>
        <v>0.05193460113210646</v>
      </c>
    </row>
    <row r="79" spans="1:24" ht="15.75" hidden="1" outlineLevel="1">
      <c r="A79" s="595">
        <v>43800</v>
      </c>
      <c r="B79" s="599" t="s">
        <v>576</v>
      </c>
      <c r="C79" s="230"/>
      <c r="D79" s="751"/>
      <c r="E79" s="756"/>
      <c r="F79" s="748"/>
      <c r="G79" s="230">
        <f>4A!J78/4A!$I78</f>
        <v>1</v>
      </c>
      <c r="H79" s="748">
        <f>4A!K78/4A!$I78</f>
        <v>0</v>
      </c>
      <c r="I79" s="230">
        <f>4A!J78/4A!$I78</f>
        <v>1</v>
      </c>
      <c r="J79" s="748">
        <f>4A!K78/4A!$I78</f>
        <v>0</v>
      </c>
      <c r="K79" s="230">
        <f>4A!J78/4A!$I78</f>
        <v>1</v>
      </c>
      <c r="L79" s="748">
        <f>4A!K78/4A!$I78</f>
        <v>0</v>
      </c>
      <c r="M79" s="230">
        <f>4A!S78/4A!$R78</f>
        <v>1</v>
      </c>
      <c r="N79" s="748">
        <f>4A!T78/4A!$R78</f>
        <v>0</v>
      </c>
      <c r="O79" s="230">
        <f>4A!V78/4A!$U78</f>
        <v>0.30220265302194127</v>
      </c>
      <c r="P79" s="748">
        <f>4A!W78/4A!$U78</f>
        <v>0.6977973469780586</v>
      </c>
      <c r="Q79" s="230"/>
      <c r="R79" s="748"/>
      <c r="S79" s="230">
        <f>4A!AB78/4A!AA78</f>
        <v>1</v>
      </c>
      <c r="T79" s="748">
        <f>4A!AC78/4A!AA78</f>
        <v>0</v>
      </c>
      <c r="U79" s="230"/>
      <c r="V79" s="748"/>
      <c r="W79" s="230">
        <f>4A!AH78/4A!$AG78</f>
        <v>1</v>
      </c>
      <c r="X79" s="229">
        <f>4A!AI78/4A!$AG78</f>
        <v>0</v>
      </c>
    </row>
    <row r="80" spans="1:24" ht="15.75" hidden="1" outlineLevel="1">
      <c r="A80" s="595">
        <v>43800</v>
      </c>
      <c r="B80" s="599" t="s">
        <v>577</v>
      </c>
      <c r="C80" s="179"/>
      <c r="D80" s="757"/>
      <c r="E80" s="758"/>
      <c r="F80" s="749"/>
      <c r="G80" s="179">
        <f>4A!J79/4A!$I79</f>
        <v>0.9899949088973538</v>
      </c>
      <c r="H80" s="749">
        <f>4A!K79/4A!$I79</f>
        <v>0.010005091102646385</v>
      </c>
      <c r="I80" s="179">
        <f>4A!J79/4A!$I79</f>
        <v>0.9899949088973538</v>
      </c>
      <c r="J80" s="749">
        <f>4A!K79/4A!$I79</f>
        <v>0.010005091102646385</v>
      </c>
      <c r="K80" s="179">
        <f>4A!J79/4A!$I79</f>
        <v>0.9899949088973538</v>
      </c>
      <c r="L80" s="749">
        <f>4A!K79/4A!$I79</f>
        <v>0.010005091102646385</v>
      </c>
      <c r="M80" s="179">
        <f>4A!S79/4A!$R79</f>
        <v>0.9763219709296295</v>
      </c>
      <c r="N80" s="749">
        <f>4A!T79/4A!$R79</f>
        <v>0.02367802907037053</v>
      </c>
      <c r="O80" s="179">
        <f>4A!V79/4A!$U79</f>
        <v>0.9480784062359287</v>
      </c>
      <c r="P80" s="749">
        <f>4A!W79/4A!$U79</f>
        <v>0.051921593764071454</v>
      </c>
      <c r="Q80" s="179">
        <f>4A!Y79/4A!$X79</f>
        <v>0.9875070415827539</v>
      </c>
      <c r="R80" s="749">
        <f>4A!Z79/4A!$X79</f>
        <v>0.012492958417246045</v>
      </c>
      <c r="S80" s="179">
        <f>4A!AB79/4A!AA79</f>
        <v>0.9866020171578264</v>
      </c>
      <c r="T80" s="749">
        <f>4A!AC79/4A!AA79</f>
        <v>0.013397982842173623</v>
      </c>
      <c r="U80" s="179"/>
      <c r="V80" s="749"/>
      <c r="W80" s="179">
        <f>4A!AH79/4A!$AG79</f>
        <v>0.9865324351826529</v>
      </c>
      <c r="X80" s="180">
        <f>4A!AI79/4A!$AG79</f>
        <v>0.013467564817347007</v>
      </c>
    </row>
    <row r="81" spans="1:24" ht="15.75" hidden="1" outlineLevel="1">
      <c r="A81" s="595">
        <v>43800</v>
      </c>
      <c r="B81" s="599" t="s">
        <v>599</v>
      </c>
      <c r="C81" s="230"/>
      <c r="D81" s="751"/>
      <c r="E81" s="756">
        <f>4A!G80/4A!$F80</f>
        <v>0</v>
      </c>
      <c r="F81" s="748">
        <f>4A!H80/4A!$F80</f>
        <v>1</v>
      </c>
      <c r="G81" s="230">
        <f>4A!J80/4A!$I80</f>
        <v>0.9527586055231493</v>
      </c>
      <c r="H81" s="748">
        <f>4A!K80/4A!$I80</f>
        <v>0.04724139447685075</v>
      </c>
      <c r="I81" s="230">
        <f>4A!J80/4A!$I80</f>
        <v>0.9527586055231493</v>
      </c>
      <c r="J81" s="748">
        <f>4A!K80/4A!$I80</f>
        <v>0.04724139447685075</v>
      </c>
      <c r="K81" s="230">
        <f>4A!J80/4A!$I80</f>
        <v>0.9527586055231493</v>
      </c>
      <c r="L81" s="748">
        <f>4A!K80/4A!$I80</f>
        <v>0.04724139447685075</v>
      </c>
      <c r="M81" s="230">
        <f>4A!S80/4A!$R80</f>
        <v>0.9421708401406957</v>
      </c>
      <c r="N81" s="748">
        <f>4A!T80/4A!$R80</f>
        <v>0.0578291598593043</v>
      </c>
      <c r="O81" s="230">
        <f>4A!V80/4A!$U80</f>
        <v>0.9897757073989116</v>
      </c>
      <c r="P81" s="748">
        <f>4A!W80/4A!$U80</f>
        <v>0.010224292601088305</v>
      </c>
      <c r="Q81" s="230"/>
      <c r="R81" s="748"/>
      <c r="S81" s="230">
        <f>4A!AB80/4A!AA80</f>
        <v>0.955176545963254</v>
      </c>
      <c r="T81" s="748">
        <f>4A!AC80/4A!AA80</f>
        <v>0.044823454036746056</v>
      </c>
      <c r="U81" s="230"/>
      <c r="V81" s="748"/>
      <c r="W81" s="230">
        <f>4A!AH80/4A!$AG80</f>
        <v>0.955176545963254</v>
      </c>
      <c r="X81" s="229">
        <f>4A!AI80/4A!$AG80</f>
        <v>0.04482345403674606</v>
      </c>
    </row>
    <row r="82" spans="1:24" ht="15.75" hidden="1" outlineLevel="1">
      <c r="A82" s="595">
        <v>43800</v>
      </c>
      <c r="B82" s="599" t="s">
        <v>666</v>
      </c>
      <c r="C82" s="179"/>
      <c r="D82" s="757"/>
      <c r="E82" s="758"/>
      <c r="F82" s="749"/>
      <c r="G82" s="179">
        <f>4A!J81/4A!$I81</f>
        <v>1</v>
      </c>
      <c r="H82" s="749">
        <f>4A!K81/4A!$I81</f>
        <v>0</v>
      </c>
      <c r="I82" s="179">
        <f>4A!J81/4A!$I81</f>
        <v>1</v>
      </c>
      <c r="J82" s="749">
        <f>4A!K81/4A!$I81</f>
        <v>0</v>
      </c>
      <c r="K82" s="179">
        <f>4A!J81/4A!$I81</f>
        <v>1</v>
      </c>
      <c r="L82" s="749">
        <f>4A!K81/4A!$I81</f>
        <v>0</v>
      </c>
      <c r="M82" s="179">
        <f>4A!S81/4A!$R81</f>
        <v>1</v>
      </c>
      <c r="N82" s="749">
        <f>4A!T81/4A!$R81</f>
        <v>0</v>
      </c>
      <c r="O82" s="179"/>
      <c r="P82" s="749"/>
      <c r="Q82" s="179"/>
      <c r="R82" s="749"/>
      <c r="S82" s="179">
        <f>4A!AB81/4A!AA81</f>
        <v>1</v>
      </c>
      <c r="T82" s="749">
        <f>4A!AC81/4A!AA81</f>
        <v>0</v>
      </c>
      <c r="U82" s="179"/>
      <c r="V82" s="749"/>
      <c r="W82" s="179">
        <f>4A!AH81/4A!$AG81</f>
        <v>1</v>
      </c>
      <c r="X82" s="180">
        <f>4A!AI81/4A!$AG81</f>
        <v>0</v>
      </c>
    </row>
    <row r="83" spans="1:24" ht="15.75" hidden="1" outlineLevel="1">
      <c r="A83" s="595">
        <v>43800</v>
      </c>
      <c r="B83" s="599" t="s">
        <v>599</v>
      </c>
      <c r="C83" s="230"/>
      <c r="D83" s="751"/>
      <c r="E83" s="756"/>
      <c r="F83" s="748"/>
      <c r="G83" s="230">
        <f>4A!J82/4A!$I82</f>
        <v>1</v>
      </c>
      <c r="H83" s="748">
        <f>4A!K82/4A!$I82</f>
        <v>0</v>
      </c>
      <c r="I83" s="230">
        <f>4A!J82/4A!$I82</f>
        <v>1</v>
      </c>
      <c r="J83" s="748">
        <f>4A!K82/4A!$I82</f>
        <v>0</v>
      </c>
      <c r="K83" s="230">
        <f>4A!J82/4A!$I82</f>
        <v>1</v>
      </c>
      <c r="L83" s="748">
        <f>4A!K82/4A!$I82</f>
        <v>0</v>
      </c>
      <c r="M83" s="230"/>
      <c r="N83" s="748"/>
      <c r="O83" s="230">
        <f>4A!V82/4A!$U82</f>
        <v>1</v>
      </c>
      <c r="P83" s="748">
        <f>4A!W82/4A!$U82</f>
        <v>0</v>
      </c>
      <c r="Q83" s="230">
        <f>4A!Y82/4A!$X82</f>
        <v>0.9585451193271405</v>
      </c>
      <c r="R83" s="748">
        <f>4A!Z82/4A!$X82</f>
        <v>0.04145488067285949</v>
      </c>
      <c r="S83" s="230">
        <f>4A!AB82/4A!AA82</f>
        <v>0.9752578679744217</v>
      </c>
      <c r="T83" s="748">
        <f>4A!AC82/4A!AA82</f>
        <v>0.02474213202557824</v>
      </c>
      <c r="U83" s="230"/>
      <c r="V83" s="748"/>
      <c r="W83" s="230">
        <f>4A!AH82/4A!$AG82</f>
        <v>0.9792656959201572</v>
      </c>
      <c r="X83" s="229">
        <f>4A!AI82/4A!$AG82</f>
        <v>0.02073430407984285</v>
      </c>
    </row>
    <row r="84" spans="1:24" ht="15.75" hidden="1" outlineLevel="1">
      <c r="A84" s="595">
        <v>43800</v>
      </c>
      <c r="B84" s="599" t="s">
        <v>581</v>
      </c>
      <c r="C84" s="179"/>
      <c r="D84" s="757"/>
      <c r="E84" s="758">
        <f>4A!G83/4A!$F83</f>
        <v>1</v>
      </c>
      <c r="F84" s="749">
        <f>4A!H83/4A!$F83</f>
        <v>0</v>
      </c>
      <c r="G84" s="179">
        <f>4A!J83/4A!$I83</f>
        <v>0.9596705033668743</v>
      </c>
      <c r="H84" s="749">
        <f>4A!K83/4A!$I83</f>
        <v>0.04032949663312548</v>
      </c>
      <c r="I84" s="179">
        <f>4A!J83/4A!$I83</f>
        <v>0.9596705033668743</v>
      </c>
      <c r="J84" s="749">
        <f>4A!K83/4A!$I83</f>
        <v>0.04032949663312548</v>
      </c>
      <c r="K84" s="179">
        <f>4A!J83/4A!$I83</f>
        <v>0.9596705033668743</v>
      </c>
      <c r="L84" s="749">
        <f>4A!K83/4A!$I83</f>
        <v>0.04032949663312548</v>
      </c>
      <c r="M84" s="179">
        <f>4A!S83/4A!$R83</f>
        <v>1</v>
      </c>
      <c r="N84" s="749">
        <f>4A!T83/4A!$R83</f>
        <v>0</v>
      </c>
      <c r="O84" s="179">
        <f>4A!V83/4A!$U83</f>
        <v>0.9077825101475967</v>
      </c>
      <c r="P84" s="749">
        <f>4A!W83/4A!$U83</f>
        <v>0.09221748985240327</v>
      </c>
      <c r="Q84" s="179"/>
      <c r="R84" s="749"/>
      <c r="S84" s="179">
        <f>4A!AB83/4A!AA83</f>
        <v>0.9596722710194843</v>
      </c>
      <c r="T84" s="749">
        <f>4A!AC83/4A!AA83</f>
        <v>0.04032772898051565</v>
      </c>
      <c r="U84" s="179"/>
      <c r="V84" s="749"/>
      <c r="W84" s="179">
        <f>4A!AH83/4A!$AG83</f>
        <v>0.9596722710194843</v>
      </c>
      <c r="X84" s="180">
        <f>4A!AI83/4A!$AG83</f>
        <v>0.04032772898051565</v>
      </c>
    </row>
    <row r="85" spans="1:24" ht="15.75" hidden="1" outlineLevel="1">
      <c r="A85" s="595">
        <v>43800</v>
      </c>
      <c r="B85" s="599" t="s">
        <v>582</v>
      </c>
      <c r="C85" s="230"/>
      <c r="D85" s="751"/>
      <c r="E85" s="756"/>
      <c r="F85" s="748"/>
      <c r="G85" s="230"/>
      <c r="H85" s="748"/>
      <c r="I85" s="230"/>
      <c r="J85" s="748"/>
      <c r="K85" s="230"/>
      <c r="L85" s="748"/>
      <c r="M85" s="230"/>
      <c r="N85" s="748"/>
      <c r="O85" s="230"/>
      <c r="P85" s="748"/>
      <c r="Q85" s="230"/>
      <c r="R85" s="748"/>
      <c r="S85" s="230"/>
      <c r="T85" s="748"/>
      <c r="U85" s="230"/>
      <c r="V85" s="748"/>
      <c r="W85" s="230"/>
      <c r="X85" s="229"/>
    </row>
    <row r="86" spans="1:24" ht="15.75" hidden="1" outlineLevel="1">
      <c r="A86" s="595">
        <v>43800</v>
      </c>
      <c r="B86" s="599" t="s">
        <v>584</v>
      </c>
      <c r="C86" s="179"/>
      <c r="D86" s="757"/>
      <c r="E86" s="758">
        <f>4A!G85/4A!$F85</f>
        <v>0.9992757791520587</v>
      </c>
      <c r="F86" s="749">
        <f>4A!H85/4A!$F85</f>
        <v>0.000724220847941424</v>
      </c>
      <c r="G86" s="179">
        <f>4A!J85/4A!$I85</f>
        <v>0.992091009821096</v>
      </c>
      <c r="H86" s="749">
        <f>4A!K85/4A!$I85</f>
        <v>0.007908990178904033</v>
      </c>
      <c r="I86" s="179">
        <f>4A!J85/4A!$I85</f>
        <v>0.992091009821096</v>
      </c>
      <c r="J86" s="749">
        <f>4A!K85/4A!$I85</f>
        <v>0.007908990178904033</v>
      </c>
      <c r="K86" s="179">
        <f>4A!J85/4A!$I85</f>
        <v>0.992091009821096</v>
      </c>
      <c r="L86" s="749">
        <f>4A!K85/4A!$I85</f>
        <v>0.007908990178904033</v>
      </c>
      <c r="M86" s="179">
        <f>4A!S85/4A!$R85</f>
        <v>0.9048865744836809</v>
      </c>
      <c r="N86" s="749">
        <f>4A!T85/4A!$R85</f>
        <v>0.09511342551631904</v>
      </c>
      <c r="O86" s="179">
        <f>4A!V85/4A!$U85</f>
        <v>0.9737469080236569</v>
      </c>
      <c r="P86" s="749">
        <f>4A!W85/4A!$U85</f>
        <v>0.026253091976343033</v>
      </c>
      <c r="Q86" s="179">
        <f>4A!Y85/4A!$X85</f>
        <v>0.9911465689998384</v>
      </c>
      <c r="R86" s="749">
        <f>4A!Z85/4A!$X85</f>
        <v>0.008853431000161574</v>
      </c>
      <c r="S86" s="179">
        <f>4A!AB85/4A!AA85</f>
        <v>0.9919645201983437</v>
      </c>
      <c r="T86" s="749">
        <f>4A!AC85/4A!AA85</f>
        <v>0.008035479801656389</v>
      </c>
      <c r="U86" s="179"/>
      <c r="V86" s="749"/>
      <c r="W86" s="179">
        <f>4A!AH85/4A!$AG85</f>
        <v>0.9919652339137683</v>
      </c>
      <c r="X86" s="180">
        <f>4A!AI85/4A!$AG85</f>
        <v>0.008034766086231661</v>
      </c>
    </row>
    <row r="87" spans="1:24" ht="15.75" hidden="1" outlineLevel="1">
      <c r="A87" s="595">
        <v>43800</v>
      </c>
      <c r="B87" s="599" t="s">
        <v>585</v>
      </c>
      <c r="C87" s="230"/>
      <c r="D87" s="751"/>
      <c r="E87" s="756">
        <f>4A!G86/4A!$F86</f>
        <v>0.9216019142657671</v>
      </c>
      <c r="F87" s="748">
        <f>4A!H86/4A!$F86</f>
        <v>0.0783980857342328</v>
      </c>
      <c r="G87" s="230">
        <f>4A!J86/4A!$I86</f>
        <v>0.9559290157380289</v>
      </c>
      <c r="H87" s="748">
        <f>4A!K86/4A!$I86</f>
        <v>0.04407098426197108</v>
      </c>
      <c r="I87" s="230">
        <f>4A!J86/4A!$I86</f>
        <v>0.9559290157380289</v>
      </c>
      <c r="J87" s="748">
        <f>4A!K86/4A!$I86</f>
        <v>0.04407098426197108</v>
      </c>
      <c r="K87" s="230">
        <f>4A!J86/4A!$I86</f>
        <v>0.9559290157380289</v>
      </c>
      <c r="L87" s="748">
        <f>4A!K86/4A!$I86</f>
        <v>0.04407098426197108</v>
      </c>
      <c r="M87" s="230">
        <f>4A!S86/4A!$R86</f>
        <v>1</v>
      </c>
      <c r="N87" s="748">
        <f>4A!T86/4A!$R86</f>
        <v>0</v>
      </c>
      <c r="O87" s="230">
        <f>4A!V86/4A!$U86</f>
        <v>1</v>
      </c>
      <c r="P87" s="748">
        <f>4A!W86/4A!$U86</f>
        <v>0</v>
      </c>
      <c r="Q87" s="230"/>
      <c r="R87" s="748"/>
      <c r="S87" s="230">
        <f>4A!AB86/4A!AA86</f>
        <v>0.9474028022943263</v>
      </c>
      <c r="T87" s="748">
        <f>4A!AC86/4A!AA86</f>
        <v>0.05259719770567371</v>
      </c>
      <c r="U87" s="230"/>
      <c r="V87" s="748"/>
      <c r="W87" s="230">
        <f>4A!AH86/4A!$AG86</f>
        <v>0.9474028022943263</v>
      </c>
      <c r="X87" s="229">
        <f>4A!AI86/4A!$AG86</f>
        <v>0.05259719770567371</v>
      </c>
    </row>
    <row r="88" spans="1:24" ht="15.75" hidden="1" outlineLevel="1">
      <c r="A88" s="595">
        <v>43800</v>
      </c>
      <c r="B88" s="599" t="s">
        <v>586</v>
      </c>
      <c r="C88" s="179"/>
      <c r="D88" s="757"/>
      <c r="E88" s="758"/>
      <c r="F88" s="749"/>
      <c r="G88" s="179">
        <f>4A!J87/4A!$I87</f>
        <v>1</v>
      </c>
      <c r="H88" s="749">
        <f>4A!K87/4A!$I87</f>
        <v>0</v>
      </c>
      <c r="I88" s="179">
        <f>4A!J87/4A!$I87</f>
        <v>1</v>
      </c>
      <c r="J88" s="749">
        <f>4A!K87/4A!$I87</f>
        <v>0</v>
      </c>
      <c r="K88" s="179">
        <f>4A!J87/4A!$I87</f>
        <v>1</v>
      </c>
      <c r="L88" s="749">
        <f>4A!K87/4A!$I87</f>
        <v>0</v>
      </c>
      <c r="M88" s="179"/>
      <c r="N88" s="749"/>
      <c r="O88" s="179"/>
      <c r="P88" s="749"/>
      <c r="Q88" s="179"/>
      <c r="R88" s="749"/>
      <c r="S88" s="179">
        <f>4A!AB87/4A!AA87</f>
        <v>1</v>
      </c>
      <c r="T88" s="749">
        <f>4A!AC87/4A!AA87</f>
        <v>0</v>
      </c>
      <c r="U88" s="179"/>
      <c r="V88" s="749"/>
      <c r="W88" s="179">
        <f>4A!AH87/4A!$AG87</f>
        <v>1</v>
      </c>
      <c r="X88" s="180">
        <f>4A!AI87/4A!$AG87</f>
        <v>0</v>
      </c>
    </row>
    <row r="89" spans="1:24" ht="15.75" hidden="1" outlineLevel="1">
      <c r="A89" s="595">
        <v>43800</v>
      </c>
      <c r="B89" s="599" t="s">
        <v>587</v>
      </c>
      <c r="C89" s="230"/>
      <c r="D89" s="751"/>
      <c r="E89" s="756">
        <f>4A!G88/4A!$F88</f>
        <v>1</v>
      </c>
      <c r="F89" s="748">
        <f>4A!H88/4A!$F88</f>
        <v>0</v>
      </c>
      <c r="G89" s="230">
        <f>4A!J88/4A!$I88</f>
        <v>0.989856183135168</v>
      </c>
      <c r="H89" s="748">
        <f>4A!K88/4A!$I88</f>
        <v>0.01014381686483197</v>
      </c>
      <c r="I89" s="230">
        <f>4A!J88/4A!$I88</f>
        <v>0.989856183135168</v>
      </c>
      <c r="J89" s="748">
        <f>4A!K88/4A!$I88</f>
        <v>0.01014381686483197</v>
      </c>
      <c r="K89" s="230">
        <f>4A!J88/4A!$I88</f>
        <v>0.989856183135168</v>
      </c>
      <c r="L89" s="748">
        <f>4A!K88/4A!$I88</f>
        <v>0.01014381686483197</v>
      </c>
      <c r="M89" s="230">
        <f>4A!S88/4A!$R88</f>
        <v>0.992880775129603</v>
      </c>
      <c r="N89" s="748">
        <f>4A!T88/4A!$R88</f>
        <v>0.007119224870397031</v>
      </c>
      <c r="O89" s="230">
        <f>4A!V88/4A!$U88</f>
        <v>0.9400277450844937</v>
      </c>
      <c r="P89" s="748">
        <f>4A!W88/4A!$U88</f>
        <v>0.05997225491550619</v>
      </c>
      <c r="Q89" s="230">
        <f>4A!Y88/4A!$X88</f>
        <v>0.9772801402979485</v>
      </c>
      <c r="R89" s="748">
        <f>4A!Z88/4A!$X88</f>
        <v>0.02271985970205147</v>
      </c>
      <c r="S89" s="230">
        <f>4A!AB88/4A!AA88</f>
        <v>0.9833483037481154</v>
      </c>
      <c r="T89" s="748">
        <f>4A!AC88/4A!AA88</f>
        <v>0.01665169625188455</v>
      </c>
      <c r="U89" s="230"/>
      <c r="V89" s="748"/>
      <c r="W89" s="230">
        <f>4A!AH88/4A!$AG88</f>
        <v>0.983603889905528</v>
      </c>
      <c r="X89" s="229">
        <f>4A!AI88/4A!$AG88</f>
        <v>0.016396110094471974</v>
      </c>
    </row>
    <row r="90" spans="1:24" ht="15.75" hidden="1" outlineLevel="1">
      <c r="A90" s="595">
        <v>43800</v>
      </c>
      <c r="B90" s="599" t="s">
        <v>588</v>
      </c>
      <c r="C90" s="179"/>
      <c r="D90" s="757"/>
      <c r="E90" s="758">
        <f>4A!G89/4A!$F89</f>
        <v>1</v>
      </c>
      <c r="F90" s="749">
        <f>4A!H89/4A!$F89</f>
        <v>0</v>
      </c>
      <c r="G90" s="179">
        <f>4A!J89/4A!$I89</f>
        <v>1</v>
      </c>
      <c r="H90" s="749">
        <f>4A!K89/4A!$I89</f>
        <v>0</v>
      </c>
      <c r="I90" s="179">
        <f>4A!J89/4A!$I89</f>
        <v>1</v>
      </c>
      <c r="J90" s="749">
        <f>4A!K89/4A!$I89</f>
        <v>0</v>
      </c>
      <c r="K90" s="179">
        <f>4A!J89/4A!$I89</f>
        <v>1</v>
      </c>
      <c r="L90" s="749">
        <f>4A!K89/4A!$I89</f>
        <v>0</v>
      </c>
      <c r="M90" s="179">
        <f>4A!S89/4A!$R89</f>
        <v>1</v>
      </c>
      <c r="N90" s="749">
        <f>4A!T89/4A!$R89</f>
        <v>0</v>
      </c>
      <c r="O90" s="179">
        <f>4A!V89/4A!$U89</f>
        <v>1</v>
      </c>
      <c r="P90" s="749">
        <f>4A!W89/4A!$U89</f>
        <v>0</v>
      </c>
      <c r="Q90" s="179"/>
      <c r="R90" s="749"/>
      <c r="S90" s="179">
        <f>4A!AB89/4A!AA89</f>
        <v>1</v>
      </c>
      <c r="T90" s="749">
        <f>4A!AC89/4A!AA89</f>
        <v>0</v>
      </c>
      <c r="U90" s="179"/>
      <c r="V90" s="749"/>
      <c r="W90" s="179">
        <f>4A!AH89/4A!$AG89</f>
        <v>1</v>
      </c>
      <c r="X90" s="180">
        <f>4A!AI89/4A!$AG89</f>
        <v>0</v>
      </c>
    </row>
    <row r="91" spans="1:24" ht="15.75" hidden="1" outlineLevel="1">
      <c r="A91" s="595">
        <v>43800</v>
      </c>
      <c r="B91" s="599" t="s">
        <v>589</v>
      </c>
      <c r="C91" s="230"/>
      <c r="D91" s="751"/>
      <c r="E91" s="756">
        <f>4A!G90/4A!$F90</f>
        <v>1</v>
      </c>
      <c r="F91" s="748">
        <f>4A!H90/4A!$F90</f>
        <v>0</v>
      </c>
      <c r="G91" s="230">
        <f>4A!J90/4A!$I90</f>
        <v>0.990673094700052</v>
      </c>
      <c r="H91" s="748">
        <f>4A!K90/4A!$I90</f>
        <v>0.009326905299947818</v>
      </c>
      <c r="I91" s="230">
        <f>4A!J90/4A!$I90</f>
        <v>0.990673094700052</v>
      </c>
      <c r="J91" s="748">
        <f>4A!K90/4A!$I90</f>
        <v>0.009326905299947818</v>
      </c>
      <c r="K91" s="230">
        <f>4A!J90/4A!$I90</f>
        <v>0.990673094700052</v>
      </c>
      <c r="L91" s="748">
        <f>4A!K90/4A!$I90</f>
        <v>0.009326905299947818</v>
      </c>
      <c r="M91" s="230">
        <f>4A!S90/4A!$R90</f>
        <v>0.9806267632294908</v>
      </c>
      <c r="N91" s="748">
        <f>4A!T90/4A!$R90</f>
        <v>0.019373236770509214</v>
      </c>
      <c r="O91" s="230">
        <f>4A!V90/4A!$U90</f>
        <v>0.9945595407048556</v>
      </c>
      <c r="P91" s="748">
        <f>4A!W90/4A!$U90</f>
        <v>0.005440459295144286</v>
      </c>
      <c r="Q91" s="230">
        <f>4A!Y90/4A!$X90</f>
        <v>0.9869181518564933</v>
      </c>
      <c r="R91" s="748">
        <f>4A!Z90/4A!$X90</f>
        <v>0.01308184814350665</v>
      </c>
      <c r="S91" s="230">
        <f>4A!AB90/4A!AA90</f>
        <v>0.9904818733997617</v>
      </c>
      <c r="T91" s="748">
        <f>4A!AC90/4A!AA90</f>
        <v>0.009518126600238272</v>
      </c>
      <c r="U91" s="230"/>
      <c r="V91" s="748"/>
      <c r="W91" s="230">
        <f>4A!AH90/4A!$AG90</f>
        <v>0.9906912668819627</v>
      </c>
      <c r="X91" s="229">
        <f>4A!AI90/4A!$AG90</f>
        <v>0.009308733118037203</v>
      </c>
    </row>
    <row r="92" spans="1:24" ht="15.75" hidden="1" outlineLevel="1">
      <c r="A92" s="595">
        <v>43800</v>
      </c>
      <c r="B92" s="599" t="s">
        <v>590</v>
      </c>
      <c r="C92" s="179"/>
      <c r="D92" s="757"/>
      <c r="E92" s="758">
        <f>4A!G91/4A!$F91</f>
        <v>0.9380197008164708</v>
      </c>
      <c r="F92" s="749">
        <f>4A!H91/4A!$F91</f>
        <v>0.06198029918352914</v>
      </c>
      <c r="G92" s="179">
        <f>4A!J91/4A!$I91</f>
        <v>0.9069531536307707</v>
      </c>
      <c r="H92" s="749">
        <f>4A!K91/4A!$I91</f>
        <v>0.09304684636922932</v>
      </c>
      <c r="I92" s="179">
        <f>4A!J91/4A!$I91</f>
        <v>0.9069531536307707</v>
      </c>
      <c r="J92" s="749">
        <f>4A!K91/4A!$I91</f>
        <v>0.09304684636922932</v>
      </c>
      <c r="K92" s="179">
        <f>4A!J91/4A!$I91</f>
        <v>0.9069531536307707</v>
      </c>
      <c r="L92" s="749">
        <f>4A!K91/4A!$I91</f>
        <v>0.09304684636922932</v>
      </c>
      <c r="M92" s="179">
        <f>4A!S91/4A!$R91</f>
        <v>0.8805394513272612</v>
      </c>
      <c r="N92" s="749">
        <f>4A!T91/4A!$R91</f>
        <v>0.11946054867273875</v>
      </c>
      <c r="O92" s="179">
        <f>4A!V91/4A!$U91</f>
        <v>0.8626023861109344</v>
      </c>
      <c r="P92" s="749">
        <f>4A!W91/4A!$U91</f>
        <v>0.13739761388906557</v>
      </c>
      <c r="Q92" s="179"/>
      <c r="R92" s="749"/>
      <c r="S92" s="179">
        <f>4A!AB91/4A!AA91</f>
        <v>0.8906825474732022</v>
      </c>
      <c r="T92" s="749">
        <f>4A!AC91/4A!AA91</f>
        <v>0.10931745252679792</v>
      </c>
      <c r="U92" s="179"/>
      <c r="V92" s="749"/>
      <c r="W92" s="179">
        <f>4A!AH91/4A!$AG91</f>
        <v>0.8906825474732021</v>
      </c>
      <c r="X92" s="180">
        <f>4A!AI91/4A!$AG91</f>
        <v>0.10931745252679788</v>
      </c>
    </row>
    <row r="93" spans="1:24" ht="15.75" hidden="1" outlineLevel="1">
      <c r="A93" s="595">
        <v>43800</v>
      </c>
      <c r="B93" s="599" t="s">
        <v>591</v>
      </c>
      <c r="C93" s="230"/>
      <c r="D93" s="751"/>
      <c r="E93" s="756"/>
      <c r="F93" s="748"/>
      <c r="G93" s="230">
        <f>4A!J92/4A!$I92</f>
        <v>0.985165307089929</v>
      </c>
      <c r="H93" s="748">
        <f>4A!K92/4A!$I92</f>
        <v>0.014834692910071015</v>
      </c>
      <c r="I93" s="230">
        <f>4A!J92/4A!$I92</f>
        <v>0.985165307089929</v>
      </c>
      <c r="J93" s="748">
        <f>4A!K92/4A!$I92</f>
        <v>0.014834692910071015</v>
      </c>
      <c r="K93" s="230">
        <f>4A!J92/4A!$I92</f>
        <v>0.985165307089929</v>
      </c>
      <c r="L93" s="748">
        <f>4A!K92/4A!$I92</f>
        <v>0.014834692910071015</v>
      </c>
      <c r="M93" s="230"/>
      <c r="N93" s="748"/>
      <c r="O93" s="230"/>
      <c r="P93" s="748"/>
      <c r="Q93" s="230"/>
      <c r="R93" s="748"/>
      <c r="S93" s="230">
        <f>4A!AB92/4A!AA92</f>
        <v>0.9475364718015081</v>
      </c>
      <c r="T93" s="748">
        <f>4A!AC92/4A!AA92</f>
        <v>0.05246352819849194</v>
      </c>
      <c r="U93" s="230"/>
      <c r="V93" s="748"/>
      <c r="W93" s="230">
        <f>4A!AH92/4A!$AG92</f>
        <v>0.947536471801508</v>
      </c>
      <c r="X93" s="229">
        <f>4A!AI92/4A!$AG92</f>
        <v>0.05246352819849193</v>
      </c>
    </row>
    <row r="94" spans="1:24" ht="15.75" hidden="1" outlineLevel="1">
      <c r="A94" s="595">
        <v>43800</v>
      </c>
      <c r="B94" s="599" t="s">
        <v>592</v>
      </c>
      <c r="C94" s="179"/>
      <c r="D94" s="757"/>
      <c r="E94" s="758"/>
      <c r="F94" s="749"/>
      <c r="G94" s="179"/>
      <c r="H94" s="749"/>
      <c r="I94" s="179"/>
      <c r="J94" s="749"/>
      <c r="K94" s="179"/>
      <c r="L94" s="749"/>
      <c r="M94" s="179"/>
      <c r="N94" s="749"/>
      <c r="O94" s="179"/>
      <c r="P94" s="749"/>
      <c r="Q94" s="179">
        <f>4A!Y93/4A!$X93</f>
        <v>1</v>
      </c>
      <c r="R94" s="749">
        <f>4A!Z93/4A!$X93</f>
        <v>0</v>
      </c>
      <c r="S94" s="179">
        <f>4A!AB93/4A!AA93</f>
        <v>1</v>
      </c>
      <c r="T94" s="749">
        <f>4A!AC93/4A!AA93</f>
        <v>0</v>
      </c>
      <c r="U94" s="179"/>
      <c r="V94" s="749"/>
      <c r="W94" s="179">
        <f>4A!AH93/4A!$AG93</f>
        <v>1</v>
      </c>
      <c r="X94" s="180">
        <f>4A!AI93/4A!$AG93</f>
        <v>0</v>
      </c>
    </row>
    <row r="95" spans="1:24" ht="15.75" hidden="1" outlineLevel="1">
      <c r="A95" s="595">
        <v>43800</v>
      </c>
      <c r="B95" s="599" t="s">
        <v>593</v>
      </c>
      <c r="C95" s="230"/>
      <c r="D95" s="751"/>
      <c r="E95" s="756"/>
      <c r="F95" s="748"/>
      <c r="G95" s="230"/>
      <c r="H95" s="748"/>
      <c r="I95" s="230"/>
      <c r="J95" s="748"/>
      <c r="K95" s="230"/>
      <c r="L95" s="748"/>
      <c r="M95" s="230"/>
      <c r="N95" s="748"/>
      <c r="O95" s="230"/>
      <c r="P95" s="748"/>
      <c r="Q95" s="230"/>
      <c r="R95" s="748"/>
      <c r="S95" s="230"/>
      <c r="T95" s="748"/>
      <c r="U95" s="230"/>
      <c r="V95" s="748"/>
      <c r="W95" s="230"/>
      <c r="X95" s="229"/>
    </row>
    <row r="96" spans="1:24" ht="15.75" hidden="1" outlineLevel="1">
      <c r="A96" s="595">
        <v>43800</v>
      </c>
      <c r="B96" s="599" t="s">
        <v>594</v>
      </c>
      <c r="C96" s="179"/>
      <c r="D96" s="757"/>
      <c r="E96" s="758"/>
      <c r="F96" s="749"/>
      <c r="G96" s="179">
        <f>4A!J95/4A!$I95</f>
        <v>1</v>
      </c>
      <c r="H96" s="749">
        <f>4A!K95/4A!$I95</f>
        <v>0</v>
      </c>
      <c r="I96" s="179">
        <f>4A!J95/4A!$I95</f>
        <v>1</v>
      </c>
      <c r="J96" s="749">
        <f>4A!K95/4A!$I95</f>
        <v>0</v>
      </c>
      <c r="K96" s="179">
        <f>4A!J95/4A!$I95</f>
        <v>1</v>
      </c>
      <c r="L96" s="749">
        <f>4A!K95/4A!$I95</f>
        <v>0</v>
      </c>
      <c r="M96" s="179"/>
      <c r="N96" s="749"/>
      <c r="O96" s="179">
        <f>4A!V95/4A!$U95</f>
        <v>1</v>
      </c>
      <c r="P96" s="749">
        <f>4A!W95/4A!$U95</f>
        <v>0</v>
      </c>
      <c r="Q96" s="179"/>
      <c r="R96" s="749"/>
      <c r="S96" s="179">
        <f>4A!AB95/4A!AA95</f>
        <v>0.9909101425454602</v>
      </c>
      <c r="T96" s="749">
        <f>4A!AC95/4A!AA95</f>
        <v>0.009089857454539801</v>
      </c>
      <c r="U96" s="179"/>
      <c r="V96" s="749"/>
      <c r="W96" s="179">
        <f>4A!AH95/4A!$AG95</f>
        <v>0.9909101425454602</v>
      </c>
      <c r="X96" s="180">
        <f>4A!AI95/4A!$AG95</f>
        <v>0.009089857454539805</v>
      </c>
    </row>
    <row r="97" spans="1:24" ht="15.75" hidden="1" outlineLevel="1">
      <c r="A97" s="595">
        <v>43800</v>
      </c>
      <c r="B97" s="599" t="s">
        <v>670</v>
      </c>
      <c r="C97" s="230"/>
      <c r="D97" s="751"/>
      <c r="E97" s="756"/>
      <c r="F97" s="748"/>
      <c r="G97" s="230"/>
      <c r="H97" s="748"/>
      <c r="I97" s="230"/>
      <c r="J97" s="748"/>
      <c r="K97" s="230"/>
      <c r="L97" s="748"/>
      <c r="M97" s="230"/>
      <c r="N97" s="748"/>
      <c r="O97" s="230"/>
      <c r="P97" s="748"/>
      <c r="Q97" s="230">
        <f>4A!Y96/4A!$X96</f>
        <v>1</v>
      </c>
      <c r="R97" s="748">
        <f>4A!Z96/4A!$X96</f>
        <v>0</v>
      </c>
      <c r="S97" s="230">
        <f>4A!AB96/4A!AA96</f>
        <v>1</v>
      </c>
      <c r="T97" s="748">
        <f>4A!AC96/4A!AA96</f>
        <v>0</v>
      </c>
      <c r="U97" s="230"/>
      <c r="V97" s="748"/>
      <c r="W97" s="230" t="e">
        <f>4A!AH96/4A!$AG96</f>
        <v>#DIV/0!</v>
      </c>
      <c r="X97" s="229" t="e">
        <f>4A!AI96/4A!$AG96</f>
        <v>#DIV/0!</v>
      </c>
    </row>
    <row r="98" spans="1:24" ht="15.75" hidden="1" outlineLevel="1">
      <c r="A98" s="595">
        <v>43800</v>
      </c>
      <c r="B98" s="599" t="s">
        <v>595</v>
      </c>
      <c r="C98" s="179"/>
      <c r="D98" s="757"/>
      <c r="E98" s="758">
        <f>4A!G97/4A!$F97</f>
        <v>0.8596621079068703</v>
      </c>
      <c r="F98" s="749">
        <f>4A!H97/4A!$F97</f>
        <v>0.1403378920931297</v>
      </c>
      <c r="G98" s="179">
        <f>4A!J97/4A!$I97</f>
        <v>0.9724612685503833</v>
      </c>
      <c r="H98" s="749">
        <f>4A!K97/4A!$I97</f>
        <v>0.02753873144961668</v>
      </c>
      <c r="I98" s="179">
        <f>4A!J97/4A!$I97</f>
        <v>0.9724612685503833</v>
      </c>
      <c r="J98" s="749">
        <f>4A!K97/4A!$I97</f>
        <v>0.02753873144961668</v>
      </c>
      <c r="K98" s="179">
        <f>4A!J97/4A!$I97</f>
        <v>0.9724612685503833</v>
      </c>
      <c r="L98" s="749">
        <f>4A!K97/4A!$I97</f>
        <v>0.02753873144961668</v>
      </c>
      <c r="M98" s="179">
        <f>4A!S97/4A!$R97</f>
        <v>0.9390372284195194</v>
      </c>
      <c r="N98" s="749">
        <f>4A!T97/4A!$R97</f>
        <v>0.06096277158048061</v>
      </c>
      <c r="O98" s="179">
        <f>4A!V97/4A!$U97</f>
        <v>0.9920455064388194</v>
      </c>
      <c r="P98" s="749">
        <f>4A!W97/4A!$U97</f>
        <v>0.007954493561180631</v>
      </c>
      <c r="Q98" s="179">
        <f>4A!Y97/4A!$X97</f>
        <v>0.9331170941191247</v>
      </c>
      <c r="R98" s="749">
        <f>4A!Z97/4A!$X97</f>
        <v>0.06688290588087525</v>
      </c>
      <c r="S98" s="179">
        <f>4A!AB97/4A!AA97</f>
        <v>0.9608159204973116</v>
      </c>
      <c r="T98" s="749">
        <f>4A!AC97/4A!AA97</f>
        <v>0.0391840795026885</v>
      </c>
      <c r="U98" s="179"/>
      <c r="V98" s="749"/>
      <c r="W98" s="179">
        <f>4A!AH97/4A!$AG97</f>
        <v>0.9614413655372048</v>
      </c>
      <c r="X98" s="180">
        <f>4A!AI97/4A!$AG97</f>
        <v>0.038558634462795185</v>
      </c>
    </row>
    <row r="99" spans="1:24" ht="15.75" hidden="1" outlineLevel="1">
      <c r="A99" s="595">
        <v>43800</v>
      </c>
      <c r="B99" s="599" t="s">
        <v>596</v>
      </c>
      <c r="C99" s="230"/>
      <c r="D99" s="751"/>
      <c r="E99" s="756">
        <f>4A!G98/4A!$F98</f>
        <v>0.9294753983770988</v>
      </c>
      <c r="F99" s="748">
        <f>4A!H98/4A!$F98</f>
        <v>0.07052460162290113</v>
      </c>
      <c r="G99" s="230">
        <f>4A!J98/4A!$I98</f>
        <v>0.9834878176360833</v>
      </c>
      <c r="H99" s="748">
        <f>4A!K98/4A!$I98</f>
        <v>0.01651218236391666</v>
      </c>
      <c r="I99" s="230">
        <f>4A!J98/4A!$I98</f>
        <v>0.9834878176360833</v>
      </c>
      <c r="J99" s="748">
        <f>4A!K98/4A!$I98</f>
        <v>0.01651218236391666</v>
      </c>
      <c r="K99" s="230">
        <f>4A!J98/4A!$I98</f>
        <v>0.9834878176360833</v>
      </c>
      <c r="L99" s="748">
        <f>4A!K98/4A!$I98</f>
        <v>0.01651218236391666</v>
      </c>
      <c r="M99" s="230">
        <f>4A!S98/4A!$R98</f>
        <v>0.9840280016187394</v>
      </c>
      <c r="N99" s="748">
        <f>4A!T98/4A!$R98</f>
        <v>0.015971998381260663</v>
      </c>
      <c r="O99" s="230">
        <f>4A!V98/4A!$U98</f>
        <v>0.9931929522703031</v>
      </c>
      <c r="P99" s="748">
        <f>4A!W98/4A!$U98</f>
        <v>0.006807047729696663</v>
      </c>
      <c r="Q99" s="230">
        <f>4A!Y98/4A!$X98</f>
        <v>0.9981271134331996</v>
      </c>
      <c r="R99" s="748">
        <f>4A!Z98/4A!$X98</f>
        <v>0.0018728865668006273</v>
      </c>
      <c r="S99" s="230">
        <f>4A!AB98/4A!AA98</f>
        <v>0.9844504311464827</v>
      </c>
      <c r="T99" s="748">
        <f>4A!AC98/4A!AA98</f>
        <v>0.015549568853517328</v>
      </c>
      <c r="U99" s="230"/>
      <c r="V99" s="748"/>
      <c r="W99" s="230">
        <f>4A!AH98/4A!$AG98</f>
        <v>0.9841087673033038</v>
      </c>
      <c r="X99" s="229">
        <f>4A!AI98/4A!$AG98</f>
        <v>0.015891232696696227</v>
      </c>
    </row>
    <row r="100" spans="1:24" ht="15.75" hidden="1" outlineLevel="1">
      <c r="A100" s="595">
        <v>43800</v>
      </c>
      <c r="B100" s="599" t="s">
        <v>597</v>
      </c>
      <c r="C100" s="179"/>
      <c r="D100" s="757"/>
      <c r="E100" s="758"/>
      <c r="F100" s="749"/>
      <c r="G100" s="179">
        <f>4A!J99/4A!$I99</f>
        <v>0.99319350817722</v>
      </c>
      <c r="H100" s="749">
        <f>4A!K99/4A!$I99</f>
        <v>0.006806491822780086</v>
      </c>
      <c r="I100" s="179">
        <f>4A!J99/4A!$I99</f>
        <v>0.99319350817722</v>
      </c>
      <c r="J100" s="749">
        <f>4A!K99/4A!$I99</f>
        <v>0.006806491822780086</v>
      </c>
      <c r="K100" s="179">
        <f>4A!J99/4A!$I99</f>
        <v>0.99319350817722</v>
      </c>
      <c r="L100" s="749">
        <f>4A!K99/4A!$I99</f>
        <v>0.006806491822780086</v>
      </c>
      <c r="M100" s="179">
        <f>4A!S99/4A!$R99</f>
        <v>0.9930546837204978</v>
      </c>
      <c r="N100" s="749">
        <f>4A!T99/4A!$R99</f>
        <v>0.006945316279502414</v>
      </c>
      <c r="O100" s="179">
        <f>4A!V99/4A!$U99</f>
        <v>0.9951725781338635</v>
      </c>
      <c r="P100" s="749">
        <f>4A!W99/4A!$U99</f>
        <v>0.0048274218661364734</v>
      </c>
      <c r="Q100" s="179"/>
      <c r="R100" s="749"/>
      <c r="S100" s="179">
        <f>4A!AB99/4A!AA99</f>
        <v>0.9937145238668449</v>
      </c>
      <c r="T100" s="749">
        <f>4A!AC99/4A!AA99</f>
        <v>0.006285476133154971</v>
      </c>
      <c r="U100" s="179"/>
      <c r="V100" s="749"/>
      <c r="W100" s="179">
        <f>4A!AH99/4A!$AG99</f>
        <v>0.9937145238668449</v>
      </c>
      <c r="X100" s="180">
        <f>4A!AI99/4A!$AG99</f>
        <v>0.006285476133154971</v>
      </c>
    </row>
    <row r="101" spans="1:24" ht="15.75" collapsed="1">
      <c r="A101" s="595">
        <v>43800</v>
      </c>
      <c r="B101" s="599" t="s">
        <v>598</v>
      </c>
      <c r="C101" s="230"/>
      <c r="D101" s="751"/>
      <c r="E101" s="756">
        <f>4A!G100/4A!$F100</f>
        <v>0.9385119308990223</v>
      </c>
      <c r="F101" s="748">
        <f>4A!H100/4A!$F100</f>
        <v>0.06148806910097766</v>
      </c>
      <c r="G101" s="230">
        <f>4A!J100/4A!$I100</f>
        <v>0.9865263544085175</v>
      </c>
      <c r="H101" s="748">
        <f>4A!K100/4A!$I100</f>
        <v>0.013473645591482326</v>
      </c>
      <c r="I101" s="230">
        <f>4A!J100/4A!$I100</f>
        <v>0.9865263544085175</v>
      </c>
      <c r="J101" s="748">
        <f>4A!K100/4A!$I100</f>
        <v>0.013473645591482326</v>
      </c>
      <c r="K101" s="230">
        <f>4A!J100/4A!$I100</f>
        <v>0.9865263544085175</v>
      </c>
      <c r="L101" s="748">
        <f>4A!K100/4A!$I100</f>
        <v>0.013473645591482326</v>
      </c>
      <c r="M101" s="230">
        <f>4A!S100/4A!$R100</f>
        <v>0.9527426738818072</v>
      </c>
      <c r="N101" s="748">
        <f>4A!T100/4A!$R100</f>
        <v>0.047257326118192666</v>
      </c>
      <c r="O101" s="230">
        <f>4A!V100/4A!$U100</f>
        <v>0.9485761930347205</v>
      </c>
      <c r="P101" s="748">
        <f>4A!W100/4A!$U100</f>
        <v>0.05142380696527958</v>
      </c>
      <c r="Q101" s="230">
        <f>4A!Y100/4A!$X100</f>
        <v>0.9802017851958481</v>
      </c>
      <c r="R101" s="748">
        <f>4A!Z100/4A!$X100</f>
        <v>0.019798214804151816</v>
      </c>
      <c r="S101" s="230">
        <f>4A!AB100/4A!AA100</f>
        <v>0.9825674964351091</v>
      </c>
      <c r="T101" s="748">
        <f>4A!AC100/4A!AA100</f>
        <v>0.017432503564890584</v>
      </c>
      <c r="U101" s="230"/>
      <c r="V101" s="748"/>
      <c r="W101" s="230">
        <f>4A!AH100/4A!$AG100</f>
        <v>0.9826365852155551</v>
      </c>
      <c r="X101" s="229">
        <f>4A!AI100/4A!$AG100</f>
        <v>0.017363414784444905</v>
      </c>
    </row>
    <row r="102" spans="1:24" ht="15.75" hidden="1" outlineLevel="2">
      <c r="A102" s="595">
        <v>43831</v>
      </c>
      <c r="B102" s="599" t="s">
        <v>574</v>
      </c>
      <c r="C102" s="179"/>
      <c r="D102" s="757"/>
      <c r="E102" s="758">
        <f>4A!G101/4A!$F101</f>
        <v>0.7693065189398856</v>
      </c>
      <c r="F102" s="749">
        <f>4A!H101/4A!$F101</f>
        <v>0.23069348106011447</v>
      </c>
      <c r="G102" s="179">
        <f>4A!J101/4A!$I101</f>
        <v>0.9445685264895158</v>
      </c>
      <c r="H102" s="749">
        <f>4A!K101/4A!$I101</f>
        <v>0.05543147351048424</v>
      </c>
      <c r="I102" s="179">
        <f>4A!J101/4A!$I101</f>
        <v>0.9445685264895158</v>
      </c>
      <c r="J102" s="749">
        <f>4A!K101/4A!$I101</f>
        <v>0.05543147351048424</v>
      </c>
      <c r="K102" s="179">
        <f>4A!J101/4A!$I101</f>
        <v>0.9445685264895158</v>
      </c>
      <c r="L102" s="749">
        <f>4A!K101/4A!$I101</f>
        <v>0.05543147351048424</v>
      </c>
      <c r="M102" s="179">
        <f>4A!S101/4A!$R101</f>
        <v>0.9681622318622664</v>
      </c>
      <c r="N102" s="749">
        <f>4A!T101/4A!$R101</f>
        <v>0.03183776813773381</v>
      </c>
      <c r="O102" s="179">
        <f>4A!V101/4A!$U101</f>
        <v>1</v>
      </c>
      <c r="P102" s="749">
        <f>4A!W101/4A!$U101</f>
        <v>0</v>
      </c>
      <c r="Q102" s="179"/>
      <c r="R102" s="749"/>
      <c r="S102" s="179">
        <f>4A!AB101/4A!AA101</f>
        <v>0.9417507260473127</v>
      </c>
      <c r="T102" s="749">
        <f>4A!AC101/4A!AA101</f>
        <v>0.05824927395268734</v>
      </c>
      <c r="U102" s="179"/>
      <c r="V102" s="749"/>
      <c r="W102" s="179">
        <f>4A!AH101/4A!$AG101</f>
        <v>0.9417507260473128</v>
      </c>
      <c r="X102" s="180">
        <f>4A!AI101/4A!$AG101</f>
        <v>0.05824927395268734</v>
      </c>
    </row>
    <row r="103" spans="1:24" ht="15.75" hidden="1" outlineLevel="2">
      <c r="A103" s="595">
        <v>43831</v>
      </c>
      <c r="B103" s="599" t="s">
        <v>576</v>
      </c>
      <c r="C103" s="230"/>
      <c r="D103" s="751"/>
      <c r="E103" s="756"/>
      <c r="F103" s="748"/>
      <c r="G103" s="230">
        <f>4A!J102/4A!$I102</f>
        <v>0.18444632926139437</v>
      </c>
      <c r="H103" s="748">
        <f>4A!K102/4A!$I102</f>
        <v>0.8155536707386056</v>
      </c>
      <c r="I103" s="230">
        <f>4A!J102/4A!$I102</f>
        <v>0.18444632926139437</v>
      </c>
      <c r="J103" s="748">
        <f>4A!K102/4A!$I102</f>
        <v>0.8155536707386056</v>
      </c>
      <c r="K103" s="230">
        <f>4A!J102/4A!$I102</f>
        <v>0.18444632926139437</v>
      </c>
      <c r="L103" s="748">
        <f>4A!K102/4A!$I102</f>
        <v>0.8155536707386056</v>
      </c>
      <c r="M103" s="230">
        <f>4A!S102/4A!$R102</f>
        <v>1</v>
      </c>
      <c r="N103" s="748">
        <f>4A!T102/4A!$R102</f>
        <v>0</v>
      </c>
      <c r="O103" s="230">
        <f>4A!V102/4A!$U102</f>
        <v>0.3012909957424982</v>
      </c>
      <c r="P103" s="748">
        <f>4A!W102/4A!$U102</f>
        <v>0.6987090042575018</v>
      </c>
      <c r="Q103" s="230"/>
      <c r="R103" s="748"/>
      <c r="S103" s="230">
        <f>4A!AB102/4A!AA102</f>
        <v>0.6166280266920429</v>
      </c>
      <c r="T103" s="748">
        <f>4A!AC102/4A!AA102</f>
        <v>0.3833719733079571</v>
      </c>
      <c r="U103" s="230"/>
      <c r="V103" s="748"/>
      <c r="W103" s="230">
        <f>4A!AH102/4A!$AG102</f>
        <v>0.6166280266920429</v>
      </c>
      <c r="X103" s="229">
        <f>4A!AI102/4A!$AG102</f>
        <v>0.383371973307957</v>
      </c>
    </row>
    <row r="104" spans="1:24" ht="15.75" hidden="1" outlineLevel="2">
      <c r="A104" s="595">
        <v>43831</v>
      </c>
      <c r="B104" s="599" t="s">
        <v>577</v>
      </c>
      <c r="C104" s="179"/>
      <c r="D104" s="757"/>
      <c r="E104" s="758"/>
      <c r="F104" s="749"/>
      <c r="G104" s="179">
        <f>4A!J103/4A!$I103</f>
        <v>0.9791493841612064</v>
      </c>
      <c r="H104" s="749">
        <f>4A!K103/4A!$I103</f>
        <v>0.02085061583879359</v>
      </c>
      <c r="I104" s="179">
        <f>4A!J103/4A!$I103</f>
        <v>0.9791493841612064</v>
      </c>
      <c r="J104" s="749">
        <f>4A!K103/4A!$I103</f>
        <v>0.02085061583879359</v>
      </c>
      <c r="K104" s="179">
        <f>4A!J103/4A!$I103</f>
        <v>0.9791493841612064</v>
      </c>
      <c r="L104" s="749">
        <f>4A!K103/4A!$I103</f>
        <v>0.02085061583879359</v>
      </c>
      <c r="M104" s="179">
        <f>4A!S103/4A!$R103</f>
        <v>0.9742409898264847</v>
      </c>
      <c r="N104" s="749">
        <f>4A!T103/4A!$R103</f>
        <v>0.025759010173515385</v>
      </c>
      <c r="O104" s="179">
        <f>4A!V103/4A!$U103</f>
        <v>0.9413876015106927</v>
      </c>
      <c r="P104" s="749">
        <f>4A!W103/4A!$U103</f>
        <v>0.05861239848930729</v>
      </c>
      <c r="Q104" s="179">
        <f>4A!Y103/4A!$X103</f>
        <v>0.9871367233061721</v>
      </c>
      <c r="R104" s="749">
        <f>4A!Z103/4A!$X103</f>
        <v>0.012863276693827972</v>
      </c>
      <c r="S104" s="179">
        <f>4A!AB103/4A!AA103</f>
        <v>0.9774646525168115</v>
      </c>
      <c r="T104" s="749">
        <f>4A!AC103/4A!AA103</f>
        <v>0.022535347483188407</v>
      </c>
      <c r="U104" s="179"/>
      <c r="V104" s="749"/>
      <c r="W104" s="179">
        <f>4A!AH103/4A!$AG103</f>
        <v>0.9767269005445833</v>
      </c>
      <c r="X104" s="180">
        <f>4A!AI103/4A!$AG103</f>
        <v>0.02327309945541665</v>
      </c>
    </row>
    <row r="105" spans="1:24" ht="15.75" hidden="1" outlineLevel="2">
      <c r="A105" s="595">
        <v>43831</v>
      </c>
      <c r="B105" s="599" t="s">
        <v>599</v>
      </c>
      <c r="C105" s="230"/>
      <c r="D105" s="751"/>
      <c r="E105" s="756">
        <f>4A!G104/4A!$F104</f>
        <v>0</v>
      </c>
      <c r="F105" s="748">
        <f>4A!H104/4A!$F104</f>
        <v>1</v>
      </c>
      <c r="G105" s="230">
        <f>4A!J104/4A!$I104</f>
        <v>0.9479962428317267</v>
      </c>
      <c r="H105" s="748">
        <f>4A!K104/4A!$I104</f>
        <v>0.052003757168273254</v>
      </c>
      <c r="I105" s="230">
        <f>4A!J104/4A!$I104</f>
        <v>0.9479962428317267</v>
      </c>
      <c r="J105" s="748">
        <f>4A!K104/4A!$I104</f>
        <v>0.052003757168273254</v>
      </c>
      <c r="K105" s="230">
        <f>4A!J104/4A!$I104</f>
        <v>0.9479962428317267</v>
      </c>
      <c r="L105" s="748">
        <f>4A!K104/4A!$I104</f>
        <v>0.052003757168273254</v>
      </c>
      <c r="M105" s="230">
        <f>4A!S104/4A!$R104</f>
        <v>0.9742602063028162</v>
      </c>
      <c r="N105" s="748">
        <f>4A!T104/4A!$R104</f>
        <v>0.02573979369718373</v>
      </c>
      <c r="O105" s="230">
        <f>4A!V104/4A!$U104</f>
        <v>0.989722489914337</v>
      </c>
      <c r="P105" s="748">
        <f>4A!W104/4A!$U104</f>
        <v>0.010277510085662892</v>
      </c>
      <c r="Q105" s="230">
        <f>4A!Y104/4A!$X104</f>
        <v>1</v>
      </c>
      <c r="R105" s="748">
        <f>4A!Z104/4A!$X104</f>
        <v>0</v>
      </c>
      <c r="S105" s="230">
        <f>4A!AB104/4A!AA104</f>
        <v>0.9510345674286451</v>
      </c>
      <c r="T105" s="748">
        <f>4A!AC104/4A!AA104</f>
        <v>0.04896543257135479</v>
      </c>
      <c r="U105" s="230"/>
      <c r="V105" s="748"/>
      <c r="W105" s="230">
        <f>4A!AH104/4A!$AG104</f>
        <v>0.9508850379815377</v>
      </c>
      <c r="X105" s="229">
        <f>4A!AI104/4A!$AG104</f>
        <v>0.04911496201846229</v>
      </c>
    </row>
    <row r="106" spans="1:24" ht="15.75" hidden="1" outlineLevel="2">
      <c r="A106" s="595">
        <v>43831</v>
      </c>
      <c r="B106" s="599" t="s">
        <v>666</v>
      </c>
      <c r="C106" s="179"/>
      <c r="D106" s="757"/>
      <c r="E106" s="758"/>
      <c r="F106" s="749"/>
      <c r="G106" s="179">
        <f>4A!J105/4A!$I105</f>
        <v>1</v>
      </c>
      <c r="H106" s="749">
        <f>4A!K105/4A!$I105</f>
        <v>0</v>
      </c>
      <c r="I106" s="179">
        <f>4A!J105/4A!$I105</f>
        <v>1</v>
      </c>
      <c r="J106" s="749">
        <f>4A!K105/4A!$I105</f>
        <v>0</v>
      </c>
      <c r="K106" s="179">
        <f>4A!J105/4A!$I105</f>
        <v>1</v>
      </c>
      <c r="L106" s="749">
        <f>4A!K105/4A!$I105</f>
        <v>0</v>
      </c>
      <c r="M106" s="179">
        <f>4A!S105/4A!$R105</f>
        <v>1</v>
      </c>
      <c r="N106" s="749">
        <f>4A!T105/4A!$R105</f>
        <v>0</v>
      </c>
      <c r="O106" s="179"/>
      <c r="P106" s="749"/>
      <c r="Q106" s="179"/>
      <c r="R106" s="749"/>
      <c r="S106" s="179">
        <f>4A!AB105/4A!AA105</f>
        <v>1</v>
      </c>
      <c r="T106" s="749">
        <f>4A!AC105/4A!AA105</f>
        <v>0</v>
      </c>
      <c r="U106" s="179"/>
      <c r="V106" s="749"/>
      <c r="W106" s="179">
        <f>4A!AH105/4A!$AG105</f>
        <v>1</v>
      </c>
      <c r="X106" s="180">
        <f>4A!AI105/4A!$AG105</f>
        <v>0</v>
      </c>
    </row>
    <row r="107" spans="1:24" ht="15.75" hidden="1" outlineLevel="2">
      <c r="A107" s="595">
        <v>43831</v>
      </c>
      <c r="B107" s="599" t="s">
        <v>580</v>
      </c>
      <c r="C107" s="230"/>
      <c r="D107" s="751"/>
      <c r="E107" s="756"/>
      <c r="F107" s="748"/>
      <c r="G107" s="230">
        <f>4A!J106/4A!$I106</f>
        <v>1</v>
      </c>
      <c r="H107" s="748">
        <f>4A!K106/4A!$I106</f>
        <v>0</v>
      </c>
      <c r="I107" s="230">
        <f>4A!J106/4A!$I106</f>
        <v>1</v>
      </c>
      <c r="J107" s="748">
        <f>4A!K106/4A!$I106</f>
        <v>0</v>
      </c>
      <c r="K107" s="230">
        <f>4A!J106/4A!$I106</f>
        <v>1</v>
      </c>
      <c r="L107" s="748">
        <f>4A!K106/4A!$I106</f>
        <v>0</v>
      </c>
      <c r="M107" s="230"/>
      <c r="N107" s="748"/>
      <c r="O107" s="230">
        <f>4A!V106/4A!$U106</f>
        <v>1</v>
      </c>
      <c r="P107" s="748">
        <f>4A!W106/4A!$U106</f>
        <v>0</v>
      </c>
      <c r="Q107" s="230">
        <f>4A!Y106/4A!$X106</f>
        <v>0.9583176005945683</v>
      </c>
      <c r="R107" s="748">
        <f>4A!Z106/4A!$X106</f>
        <v>0.041682399405431725</v>
      </c>
      <c r="S107" s="230">
        <f>4A!AB106/4A!AA106</f>
        <v>0.9751947855219433</v>
      </c>
      <c r="T107" s="748">
        <f>4A!AC106/4A!AA106</f>
        <v>0.02480521447805674</v>
      </c>
      <c r="U107" s="230"/>
      <c r="V107" s="748"/>
      <c r="W107" s="230">
        <f>4A!AH106/4A!$AG106</f>
        <v>0.9792273910206262</v>
      </c>
      <c r="X107" s="229">
        <f>4A!AI106/4A!$AG106</f>
        <v>0.020772608979373722</v>
      </c>
    </row>
    <row r="108" spans="1:24" ht="15.75" hidden="1" outlineLevel="2">
      <c r="A108" s="595">
        <v>43831</v>
      </c>
      <c r="B108" s="599" t="s">
        <v>581</v>
      </c>
      <c r="C108" s="179"/>
      <c r="D108" s="757"/>
      <c r="E108" s="758">
        <f>4A!G107/4A!$F107</f>
        <v>1</v>
      </c>
      <c r="F108" s="749">
        <f>4A!H107/4A!$F107</f>
        <v>0</v>
      </c>
      <c r="G108" s="179">
        <f>4A!J107/4A!$I107</f>
        <v>0.9541273156299287</v>
      </c>
      <c r="H108" s="749">
        <f>4A!K107/4A!$I107</f>
        <v>0.045872684370071394</v>
      </c>
      <c r="I108" s="179">
        <f>4A!J107/4A!$I107</f>
        <v>0.9541273156299287</v>
      </c>
      <c r="J108" s="749">
        <f>4A!K107/4A!$I107</f>
        <v>0.045872684370071394</v>
      </c>
      <c r="K108" s="179">
        <f>4A!J107/4A!$I107</f>
        <v>0.9541273156299287</v>
      </c>
      <c r="L108" s="749">
        <f>4A!K107/4A!$I107</f>
        <v>0.045872684370071394</v>
      </c>
      <c r="M108" s="179">
        <f>4A!S107/4A!$R107</f>
        <v>0.9933525195680691</v>
      </c>
      <c r="N108" s="749">
        <f>4A!T107/4A!$R107</f>
        <v>0.006647480431930864</v>
      </c>
      <c r="O108" s="179">
        <f>4A!V107/4A!$U107</f>
        <v>0.8992615923927485</v>
      </c>
      <c r="P108" s="749">
        <f>4A!W107/4A!$U107</f>
        <v>0.10073840760725151</v>
      </c>
      <c r="Q108" s="179"/>
      <c r="R108" s="749"/>
      <c r="S108" s="179">
        <f>4A!AB107/4A!AA107</f>
        <v>0.9541288191842422</v>
      </c>
      <c r="T108" s="749">
        <f>4A!AC107/4A!AA107</f>
        <v>0.04587118081575774</v>
      </c>
      <c r="U108" s="179"/>
      <c r="V108" s="749"/>
      <c r="W108" s="179">
        <f>4A!AH107/4A!$AG107</f>
        <v>0.9541288191842423</v>
      </c>
      <c r="X108" s="180">
        <f>4A!AI107/4A!$AG107</f>
        <v>0.04587118081575774</v>
      </c>
    </row>
    <row r="109" spans="1:24" ht="15.75" hidden="1" outlineLevel="2">
      <c r="A109" s="595">
        <v>43831</v>
      </c>
      <c r="B109" s="599" t="s">
        <v>582</v>
      </c>
      <c r="C109" s="230"/>
      <c r="D109" s="751"/>
      <c r="E109" s="756"/>
      <c r="F109" s="748"/>
      <c r="G109" s="230"/>
      <c r="H109" s="748"/>
      <c r="I109" s="230"/>
      <c r="J109" s="748"/>
      <c r="K109" s="230"/>
      <c r="L109" s="748"/>
      <c r="M109" s="230"/>
      <c r="N109" s="748"/>
      <c r="O109" s="230"/>
      <c r="P109" s="748"/>
      <c r="Q109" s="230"/>
      <c r="R109" s="748"/>
      <c r="S109" s="230"/>
      <c r="T109" s="748"/>
      <c r="U109" s="230"/>
      <c r="V109" s="748"/>
      <c r="W109" s="230" t="e">
        <f>4A!AH108/4A!$AG108</f>
        <v>#DIV/0!</v>
      </c>
      <c r="X109" s="229" t="e">
        <f>4A!AI108/4A!$AG108</f>
        <v>#DIV/0!</v>
      </c>
    </row>
    <row r="110" spans="1:24" ht="15.75" hidden="1" outlineLevel="2">
      <c r="A110" s="595">
        <v>43831</v>
      </c>
      <c r="B110" s="599" t="s">
        <v>584</v>
      </c>
      <c r="C110" s="179"/>
      <c r="D110" s="757"/>
      <c r="E110" s="758">
        <f>4A!G109/4A!$F109</f>
        <v>0.9989834994430349</v>
      </c>
      <c r="F110" s="749">
        <f>4A!H109/4A!$F109</f>
        <v>0.001016500556965206</v>
      </c>
      <c r="G110" s="179">
        <f>4A!J109/4A!$I109</f>
        <v>0.9913161866840045</v>
      </c>
      <c r="H110" s="749">
        <f>4A!K109/4A!$I109</f>
        <v>0.008683813315995489</v>
      </c>
      <c r="I110" s="179">
        <f>4A!J109/4A!$I109</f>
        <v>0.9913161866840045</v>
      </c>
      <c r="J110" s="749">
        <f>4A!K109/4A!$I109</f>
        <v>0.008683813315995489</v>
      </c>
      <c r="K110" s="179">
        <f>4A!J109/4A!$I109</f>
        <v>0.9913161866840045</v>
      </c>
      <c r="L110" s="749">
        <f>4A!K109/4A!$I109</f>
        <v>0.008683813315995489</v>
      </c>
      <c r="M110" s="179">
        <f>4A!S109/4A!$R109</f>
        <v>0.8976709304253864</v>
      </c>
      <c r="N110" s="749">
        <f>4A!T109/4A!$R109</f>
        <v>0.1023290695746136</v>
      </c>
      <c r="O110" s="179">
        <f>4A!V109/4A!$U109</f>
        <v>0.9748835655015587</v>
      </c>
      <c r="P110" s="749">
        <f>4A!W109/4A!$U109</f>
        <v>0.025116434498441267</v>
      </c>
      <c r="Q110" s="179">
        <f>4A!Y109/4A!$X109</f>
        <v>0.9916734348980892</v>
      </c>
      <c r="R110" s="749">
        <f>4A!Z109/4A!$X109</f>
        <v>0.008326565101910618</v>
      </c>
      <c r="S110" s="179">
        <f>4A!AB109/4A!AA109</f>
        <v>0.9911961718555256</v>
      </c>
      <c r="T110" s="749">
        <f>4A!AC109/4A!AA109</f>
        <v>0.008803828144474512</v>
      </c>
      <c r="U110" s="179"/>
      <c r="V110" s="749"/>
      <c r="W110" s="179">
        <f>4A!AH109/4A!$AG109</f>
        <v>0.9911957569443848</v>
      </c>
      <c r="X110" s="180">
        <f>4A!AI109/4A!$AG109</f>
        <v>0.008804243055615175</v>
      </c>
    </row>
    <row r="111" spans="1:24" ht="15.75" hidden="1" outlineLevel="2">
      <c r="A111" s="595">
        <v>43831</v>
      </c>
      <c r="B111" s="599" t="s">
        <v>585</v>
      </c>
      <c r="C111" s="230"/>
      <c r="D111" s="751"/>
      <c r="E111" s="756">
        <f>4A!G110/4A!$F110</f>
        <v>0.9212839295156275</v>
      </c>
      <c r="F111" s="748">
        <f>4A!H110/4A!$F110</f>
        <v>0.0787160704843725</v>
      </c>
      <c r="G111" s="230">
        <f>4A!J110/4A!$I110</f>
        <v>0.956432210530853</v>
      </c>
      <c r="H111" s="748">
        <f>4A!K110/4A!$I110</f>
        <v>0.04356778946914706</v>
      </c>
      <c r="I111" s="230">
        <f>4A!J110/4A!$I110</f>
        <v>0.956432210530853</v>
      </c>
      <c r="J111" s="748">
        <f>4A!K110/4A!$I110</f>
        <v>0.04356778946914706</v>
      </c>
      <c r="K111" s="230">
        <f>4A!J110/4A!$I110</f>
        <v>0.956432210530853</v>
      </c>
      <c r="L111" s="748">
        <f>4A!K110/4A!$I110</f>
        <v>0.04356778946914706</v>
      </c>
      <c r="M111" s="230">
        <f>4A!S110/4A!$R110</f>
        <v>1</v>
      </c>
      <c r="N111" s="748">
        <f>4A!T110/4A!$R110</f>
        <v>0</v>
      </c>
      <c r="O111" s="230">
        <f>4A!V110/4A!$U110</f>
        <v>1</v>
      </c>
      <c r="P111" s="748">
        <f>4A!W110/4A!$U110</f>
        <v>0</v>
      </c>
      <c r="Q111" s="230"/>
      <c r="R111" s="748"/>
      <c r="S111" s="230">
        <f>4A!AB110/4A!AA110</f>
        <v>0.9477522413207933</v>
      </c>
      <c r="T111" s="748">
        <f>4A!AC110/4A!AA110</f>
        <v>0.05224775867920667</v>
      </c>
      <c r="U111" s="230"/>
      <c r="V111" s="748"/>
      <c r="W111" s="230">
        <f>4A!AH110/4A!$AG110</f>
        <v>0.9477522413207933</v>
      </c>
      <c r="X111" s="229">
        <f>4A!AI110/4A!$AG110</f>
        <v>0.05224775867920667</v>
      </c>
    </row>
    <row r="112" spans="1:24" ht="15.75" hidden="1" outlineLevel="2">
      <c r="A112" s="595">
        <v>43831</v>
      </c>
      <c r="B112" s="599" t="s">
        <v>586</v>
      </c>
      <c r="C112" s="179"/>
      <c r="D112" s="757"/>
      <c r="E112" s="758"/>
      <c r="F112" s="749"/>
      <c r="G112" s="179">
        <f>4A!J111/4A!$I111</f>
        <v>1</v>
      </c>
      <c r="H112" s="749">
        <f>4A!K111/4A!$I111</f>
        <v>0</v>
      </c>
      <c r="I112" s="179">
        <f>4A!J111/4A!$I111</f>
        <v>1</v>
      </c>
      <c r="J112" s="749">
        <f>4A!K111/4A!$I111</f>
        <v>0</v>
      </c>
      <c r="K112" s="179">
        <f>4A!J111/4A!$I111</f>
        <v>1</v>
      </c>
      <c r="L112" s="749">
        <f>4A!K111/4A!$I111</f>
        <v>0</v>
      </c>
      <c r="M112" s="179"/>
      <c r="N112" s="749"/>
      <c r="O112" s="179"/>
      <c r="P112" s="749"/>
      <c r="Q112" s="179"/>
      <c r="R112" s="749"/>
      <c r="S112" s="179">
        <f>4A!AB111/4A!AA111</f>
        <v>1</v>
      </c>
      <c r="T112" s="749">
        <f>4A!AC111/4A!AA111</f>
        <v>0</v>
      </c>
      <c r="U112" s="179"/>
      <c r="V112" s="749"/>
      <c r="W112" s="179">
        <f>4A!AH111/4A!$AG111</f>
        <v>1</v>
      </c>
      <c r="X112" s="180">
        <f>4A!AI111/4A!$AG111</f>
        <v>0</v>
      </c>
    </row>
    <row r="113" spans="1:24" ht="15.75" hidden="1" outlineLevel="2">
      <c r="A113" s="595">
        <v>43831</v>
      </c>
      <c r="B113" s="599" t="s">
        <v>587</v>
      </c>
      <c r="C113" s="230"/>
      <c r="D113" s="751"/>
      <c r="E113" s="756">
        <f>4A!G112/4A!$F112</f>
        <v>1</v>
      </c>
      <c r="F113" s="748">
        <f>4A!H112/4A!$F112</f>
        <v>0</v>
      </c>
      <c r="G113" s="230">
        <f>4A!J112/4A!$I112</f>
        <v>0.9891348841447475</v>
      </c>
      <c r="H113" s="748">
        <f>4A!K112/4A!$I112</f>
        <v>0.010865115855252525</v>
      </c>
      <c r="I113" s="230">
        <f>4A!J112/4A!$I112</f>
        <v>0.9891348841447475</v>
      </c>
      <c r="J113" s="748">
        <f>4A!K112/4A!$I112</f>
        <v>0.010865115855252525</v>
      </c>
      <c r="K113" s="230">
        <f>4A!J112/4A!$I112</f>
        <v>0.9891348841447475</v>
      </c>
      <c r="L113" s="748">
        <f>4A!K112/4A!$I112</f>
        <v>0.010865115855252525</v>
      </c>
      <c r="M113" s="230">
        <f>4A!S112/4A!$R112</f>
        <v>0.9927238229820219</v>
      </c>
      <c r="N113" s="748">
        <f>4A!T112/4A!$R112</f>
        <v>0.007276177017977984</v>
      </c>
      <c r="O113" s="230">
        <f>4A!V112/4A!$U112</f>
        <v>0.9425336370470913</v>
      </c>
      <c r="P113" s="748">
        <f>4A!W112/4A!$U112</f>
        <v>0.05746636295290872</v>
      </c>
      <c r="Q113" s="230">
        <f>4A!Y112/4A!$X112</f>
        <v>0.9761904038918643</v>
      </c>
      <c r="R113" s="748">
        <f>4A!Z112/4A!$X112</f>
        <v>0.023809596108135683</v>
      </c>
      <c r="S113" s="230">
        <f>4A!AB112/4A!AA112</f>
        <v>0.9829681625766362</v>
      </c>
      <c r="T113" s="748">
        <f>4A!AC112/4A!AA112</f>
        <v>0.017031837423363807</v>
      </c>
      <c r="U113" s="230"/>
      <c r="V113" s="748"/>
      <c r="W113" s="230">
        <f>4A!AH112/4A!$AG112</f>
        <v>0.9832533636209415</v>
      </c>
      <c r="X113" s="229">
        <f>4A!AI112/4A!$AG112</f>
        <v>0.01674663637905839</v>
      </c>
    </row>
    <row r="114" spans="1:24" ht="15.75" hidden="1" outlineLevel="2">
      <c r="A114" s="595">
        <v>43831</v>
      </c>
      <c r="B114" s="599" t="s">
        <v>588</v>
      </c>
      <c r="C114" s="179"/>
      <c r="D114" s="757"/>
      <c r="E114" s="758">
        <f>4A!G113/4A!$F113</f>
        <v>1</v>
      </c>
      <c r="F114" s="749">
        <f>4A!H113/4A!$F113</f>
        <v>0</v>
      </c>
      <c r="G114" s="179">
        <f>4A!J113/4A!$I113</f>
        <v>1</v>
      </c>
      <c r="H114" s="749">
        <f>4A!K113/4A!$I113</f>
        <v>0</v>
      </c>
      <c r="I114" s="179">
        <f>4A!J113/4A!$I113</f>
        <v>1</v>
      </c>
      <c r="J114" s="749">
        <f>4A!K113/4A!$I113</f>
        <v>0</v>
      </c>
      <c r="K114" s="179">
        <f>4A!J113/4A!$I113</f>
        <v>1</v>
      </c>
      <c r="L114" s="749">
        <f>4A!K113/4A!$I113</f>
        <v>0</v>
      </c>
      <c r="M114" s="179">
        <f>4A!S113/4A!$R113</f>
        <v>1</v>
      </c>
      <c r="N114" s="749">
        <f>4A!T113/4A!$R113</f>
        <v>0</v>
      </c>
      <c r="O114" s="179">
        <f>4A!V113/4A!$U113</f>
        <v>1</v>
      </c>
      <c r="P114" s="749">
        <f>4A!W113/4A!$U113</f>
        <v>0</v>
      </c>
      <c r="Q114" s="179"/>
      <c r="R114" s="749"/>
      <c r="S114" s="179">
        <f>4A!AB113/4A!AA113</f>
        <v>1</v>
      </c>
      <c r="T114" s="749">
        <f>4A!AC113/4A!AA113</f>
        <v>0</v>
      </c>
      <c r="U114" s="179"/>
      <c r="V114" s="749"/>
      <c r="W114" s="179">
        <f>4A!AH113/4A!$AG113</f>
        <v>1</v>
      </c>
      <c r="X114" s="180">
        <f>4A!AI113/4A!$AG113</f>
        <v>0</v>
      </c>
    </row>
    <row r="115" spans="1:24" ht="15.75" hidden="1" outlineLevel="2">
      <c r="A115" s="595">
        <v>43831</v>
      </c>
      <c r="B115" s="599" t="s">
        <v>589</v>
      </c>
      <c r="C115" s="230"/>
      <c r="D115" s="751"/>
      <c r="E115" s="756">
        <f>4A!G114/4A!$F114</f>
        <v>1</v>
      </c>
      <c r="F115" s="748">
        <f>4A!H114/4A!$F114</f>
        <v>0</v>
      </c>
      <c r="G115" s="230">
        <f>4A!J114/4A!$I114</f>
        <v>0.9902388925850837</v>
      </c>
      <c r="H115" s="748">
        <f>4A!K114/4A!$I114</f>
        <v>0.009761107414916459</v>
      </c>
      <c r="I115" s="230">
        <f>4A!J114/4A!$I114</f>
        <v>0.9902388925850837</v>
      </c>
      <c r="J115" s="748">
        <f>4A!K114/4A!$I114</f>
        <v>0.009761107414916459</v>
      </c>
      <c r="K115" s="230">
        <f>4A!J114/4A!$I114</f>
        <v>0.9902388925850837</v>
      </c>
      <c r="L115" s="748">
        <f>4A!K114/4A!$I114</f>
        <v>0.009761107414916459</v>
      </c>
      <c r="M115" s="230">
        <f>4A!S114/4A!$R114</f>
        <v>0.9773598862597517</v>
      </c>
      <c r="N115" s="748">
        <f>4A!T114/4A!$R114</f>
        <v>0.02264011374024832</v>
      </c>
      <c r="O115" s="230">
        <f>4A!V114/4A!$U114</f>
        <v>0.991200420239548</v>
      </c>
      <c r="P115" s="748">
        <f>4A!W114/4A!$U114</f>
        <v>0.008799579760451962</v>
      </c>
      <c r="Q115" s="230">
        <f>4A!Y114/4A!$X114</f>
        <v>0.9872799445048981</v>
      </c>
      <c r="R115" s="748">
        <f>4A!Z114/4A!$X114</f>
        <v>0.01272005549510195</v>
      </c>
      <c r="S115" s="230">
        <f>4A!AB114/4A!AA114</f>
        <v>0.9900943397995775</v>
      </c>
      <c r="T115" s="748">
        <f>4A!AC114/4A!AA114</f>
        <v>0.009905660200422467</v>
      </c>
      <c r="U115" s="230"/>
      <c r="V115" s="748"/>
      <c r="W115" s="230">
        <f>4A!AH114/4A!$AG114</f>
        <v>0.9902580623689515</v>
      </c>
      <c r="X115" s="229">
        <f>4A!AI114/4A!$AG114</f>
        <v>0.009741937631048548</v>
      </c>
    </row>
    <row r="116" spans="1:24" ht="15.75" hidden="1" outlineLevel="2">
      <c r="A116" s="595">
        <v>43831</v>
      </c>
      <c r="B116" s="599" t="s">
        <v>590</v>
      </c>
      <c r="C116" s="179"/>
      <c r="D116" s="757"/>
      <c r="E116" s="758">
        <f>4A!G115/4A!$F115</f>
        <v>0.9379497462760121</v>
      </c>
      <c r="F116" s="749">
        <f>4A!H115/4A!$F115</f>
        <v>0.062050253723987994</v>
      </c>
      <c r="G116" s="179">
        <f>4A!J115/4A!$I115</f>
        <v>0.9076219039151148</v>
      </c>
      <c r="H116" s="749">
        <f>4A!K115/4A!$I115</f>
        <v>0.0923780960848851</v>
      </c>
      <c r="I116" s="179">
        <f>4A!J115/4A!$I115</f>
        <v>0.9076219039151148</v>
      </c>
      <c r="J116" s="749">
        <f>4A!K115/4A!$I115</f>
        <v>0.0923780960848851</v>
      </c>
      <c r="K116" s="179">
        <f>4A!J115/4A!$I115</f>
        <v>0.9076219039151148</v>
      </c>
      <c r="L116" s="749">
        <f>4A!K115/4A!$I115</f>
        <v>0.0923780960848851</v>
      </c>
      <c r="M116" s="179">
        <f>4A!S115/4A!$R115</f>
        <v>0.8864215033096982</v>
      </c>
      <c r="N116" s="749">
        <f>4A!T115/4A!$R115</f>
        <v>0.113578496690302</v>
      </c>
      <c r="O116" s="179">
        <f>4A!V115/4A!$U115</f>
        <v>0.8646912650263809</v>
      </c>
      <c r="P116" s="749">
        <f>4A!W115/4A!$U115</f>
        <v>0.13530873497361914</v>
      </c>
      <c r="Q116" s="179"/>
      <c r="R116" s="749"/>
      <c r="S116" s="179">
        <f>4A!AB115/4A!AA115</f>
        <v>0.890694449708374</v>
      </c>
      <c r="T116" s="749">
        <f>4A!AC115/4A!AA115</f>
        <v>0.10930555029162613</v>
      </c>
      <c r="U116" s="179"/>
      <c r="V116" s="749"/>
      <c r="W116" s="179">
        <f>4A!AH115/4A!$AG115</f>
        <v>0.890694449708374</v>
      </c>
      <c r="X116" s="180">
        <f>4A!AI115/4A!$AG115</f>
        <v>0.10930555029162613</v>
      </c>
    </row>
    <row r="117" spans="1:24" ht="15.75" hidden="1" outlineLevel="2">
      <c r="A117" s="595">
        <v>43831</v>
      </c>
      <c r="B117" s="599" t="s">
        <v>591</v>
      </c>
      <c r="C117" s="230"/>
      <c r="D117" s="751"/>
      <c r="E117" s="756"/>
      <c r="F117" s="748"/>
      <c r="G117" s="230">
        <f>4A!J116/4A!$I116</f>
        <v>0.9916231695211293</v>
      </c>
      <c r="H117" s="748">
        <f>4A!K116/4A!$I116</f>
        <v>0.00837683047887063</v>
      </c>
      <c r="I117" s="230">
        <f>4A!J116/4A!$I116</f>
        <v>0.9916231695211293</v>
      </c>
      <c r="J117" s="748">
        <f>4A!K116/4A!$I116</f>
        <v>0.00837683047887063</v>
      </c>
      <c r="K117" s="230">
        <f>4A!J116/4A!$I116</f>
        <v>0.9916231695211293</v>
      </c>
      <c r="L117" s="748">
        <f>4A!K116/4A!$I116</f>
        <v>0.00837683047887063</v>
      </c>
      <c r="M117" s="230"/>
      <c r="N117" s="748"/>
      <c r="O117" s="230"/>
      <c r="P117" s="748"/>
      <c r="Q117" s="230"/>
      <c r="R117" s="748"/>
      <c r="S117" s="230">
        <f>4A!AB116/4A!AA116</f>
        <v>0.9525960605740733</v>
      </c>
      <c r="T117" s="748">
        <f>4A!AC116/4A!AA116</f>
        <v>0.04740393942592686</v>
      </c>
      <c r="U117" s="230"/>
      <c r="V117" s="748"/>
      <c r="W117" s="230">
        <f>4A!AH116/4A!$AG116</f>
        <v>0.952596060574073</v>
      </c>
      <c r="X117" s="229">
        <f>4A!AI116/4A!$AG116</f>
        <v>0.04740393942592685</v>
      </c>
    </row>
    <row r="118" spans="1:24" ht="15.75" hidden="1" outlineLevel="2">
      <c r="A118" s="595">
        <v>43831</v>
      </c>
      <c r="B118" s="599" t="s">
        <v>592</v>
      </c>
      <c r="C118" s="179"/>
      <c r="D118" s="757"/>
      <c r="E118" s="758"/>
      <c r="F118" s="749"/>
      <c r="G118" s="179"/>
      <c r="H118" s="749"/>
      <c r="I118" s="179"/>
      <c r="J118" s="749"/>
      <c r="K118" s="179"/>
      <c r="L118" s="749"/>
      <c r="M118" s="179"/>
      <c r="N118" s="749"/>
      <c r="O118" s="179"/>
      <c r="P118" s="749"/>
      <c r="Q118" s="179">
        <f>4A!Y117/4A!$X117</f>
        <v>1</v>
      </c>
      <c r="R118" s="749">
        <f>4A!Z117/4A!$X117</f>
        <v>0</v>
      </c>
      <c r="S118" s="179">
        <f>4A!AB117/4A!AA117</f>
        <v>1</v>
      </c>
      <c r="T118" s="749">
        <f>4A!AC117/4A!AA117</f>
        <v>0</v>
      </c>
      <c r="U118" s="179"/>
      <c r="V118" s="749"/>
      <c r="W118" s="179">
        <f>4A!AH117/4A!$AG117</f>
        <v>1</v>
      </c>
      <c r="X118" s="180">
        <f>4A!AI117/4A!$AG117</f>
        <v>0</v>
      </c>
    </row>
    <row r="119" spans="1:24" ht="15.75" hidden="1" outlineLevel="2">
      <c r="A119" s="595">
        <v>43831</v>
      </c>
      <c r="B119" s="599" t="s">
        <v>593</v>
      </c>
      <c r="C119" s="230"/>
      <c r="D119" s="751"/>
      <c r="E119" s="756"/>
      <c r="F119" s="748"/>
      <c r="G119" s="230"/>
      <c r="H119" s="748"/>
      <c r="I119" s="230"/>
      <c r="J119" s="748"/>
      <c r="K119" s="230"/>
      <c r="L119" s="748"/>
      <c r="M119" s="230"/>
      <c r="N119" s="748"/>
      <c r="O119" s="230"/>
      <c r="P119" s="748"/>
      <c r="Q119" s="230"/>
      <c r="R119" s="748"/>
      <c r="S119" s="230"/>
      <c r="T119" s="748"/>
      <c r="U119" s="230"/>
      <c r="V119" s="748"/>
      <c r="W119" s="230"/>
      <c r="X119" s="229"/>
    </row>
    <row r="120" spans="1:24" ht="15.75" hidden="1" outlineLevel="2">
      <c r="A120" s="595">
        <v>43831</v>
      </c>
      <c r="B120" s="599" t="s">
        <v>594</v>
      </c>
      <c r="C120" s="179"/>
      <c r="D120" s="757"/>
      <c r="E120" s="758"/>
      <c r="F120" s="749"/>
      <c r="G120" s="179">
        <f>4A!J119/4A!$I119</f>
        <v>1</v>
      </c>
      <c r="H120" s="749">
        <f>4A!K119/4A!$I119</f>
        <v>0</v>
      </c>
      <c r="I120" s="179">
        <f>4A!J119/4A!$I119</f>
        <v>1</v>
      </c>
      <c r="J120" s="749">
        <f>4A!K119/4A!$I119</f>
        <v>0</v>
      </c>
      <c r="K120" s="179">
        <f>4A!J119/4A!$I119</f>
        <v>1</v>
      </c>
      <c r="L120" s="749">
        <f>4A!K119/4A!$I119</f>
        <v>0</v>
      </c>
      <c r="M120" s="179"/>
      <c r="N120" s="749"/>
      <c r="O120" s="179">
        <f>4A!V119/4A!$U119</f>
        <v>1</v>
      </c>
      <c r="P120" s="749">
        <f>4A!W119/4A!$U119</f>
        <v>0</v>
      </c>
      <c r="Q120" s="179"/>
      <c r="R120" s="749"/>
      <c r="S120" s="179">
        <f>4A!AB119/4A!AA119</f>
        <v>0.9934067648264139</v>
      </c>
      <c r="T120" s="749">
        <f>4A!AC119/4A!AA119</f>
        <v>0.00659323517358622</v>
      </c>
      <c r="U120" s="179"/>
      <c r="V120" s="749"/>
      <c r="W120" s="179">
        <f>4A!AH119/4A!$AG119</f>
        <v>0.9934067648264137</v>
      </c>
      <c r="X120" s="180">
        <f>4A!AI119/4A!$AG119</f>
        <v>0.006593235173586219</v>
      </c>
    </row>
    <row r="121" spans="1:24" ht="15.75" hidden="1" outlineLevel="2">
      <c r="A121" s="595">
        <v>43831</v>
      </c>
      <c r="B121" s="599" t="s">
        <v>670</v>
      </c>
      <c r="C121" s="230"/>
      <c r="D121" s="751"/>
      <c r="E121" s="756"/>
      <c r="F121" s="748"/>
      <c r="G121" s="230"/>
      <c r="H121" s="748"/>
      <c r="I121" s="230"/>
      <c r="J121" s="748"/>
      <c r="K121" s="230"/>
      <c r="L121" s="748"/>
      <c r="M121" s="230"/>
      <c r="N121" s="748"/>
      <c r="O121" s="230"/>
      <c r="P121" s="748"/>
      <c r="Q121" s="230">
        <f>4A!Y120/4A!$X120</f>
        <v>1</v>
      </c>
      <c r="R121" s="748">
        <f>4A!Z120/4A!$X120</f>
        <v>0</v>
      </c>
      <c r="S121" s="230">
        <f>4A!AB120/4A!AA120</f>
        <v>1</v>
      </c>
      <c r="T121" s="748">
        <f>4A!AC120/4A!AA120</f>
        <v>0</v>
      </c>
      <c r="U121" s="230"/>
      <c r="V121" s="748"/>
      <c r="W121" s="230"/>
      <c r="X121" s="229"/>
    </row>
    <row r="122" spans="1:24" ht="15.75" hidden="1" outlineLevel="2">
      <c r="A122" s="595">
        <v>43831</v>
      </c>
      <c r="B122" s="599" t="s">
        <v>595</v>
      </c>
      <c r="C122" s="179"/>
      <c r="D122" s="757"/>
      <c r="E122" s="758">
        <f>4A!G121/4A!$F121</f>
        <v>0.8589560435801749</v>
      </c>
      <c r="F122" s="749">
        <f>4A!H121/4A!$F121</f>
        <v>0.14104395641982514</v>
      </c>
      <c r="G122" s="179">
        <f>4A!J121/4A!$I121</f>
        <v>0.9717047003105288</v>
      </c>
      <c r="H122" s="749">
        <f>4A!K121/4A!$I121</f>
        <v>0.0282952996894711</v>
      </c>
      <c r="I122" s="179">
        <f>4A!J121/4A!$I121</f>
        <v>0.9717047003105288</v>
      </c>
      <c r="J122" s="749">
        <f>4A!K121/4A!$I121</f>
        <v>0.0282952996894711</v>
      </c>
      <c r="K122" s="179">
        <f>4A!J121/4A!$I121</f>
        <v>0.9717047003105288</v>
      </c>
      <c r="L122" s="749">
        <f>4A!K121/4A!$I121</f>
        <v>0.0282952996894711</v>
      </c>
      <c r="M122" s="179">
        <f>4A!S121/4A!$R121</f>
        <v>0.9417331339800256</v>
      </c>
      <c r="N122" s="749">
        <f>4A!T121/4A!$R121</f>
        <v>0.05826686601997445</v>
      </c>
      <c r="O122" s="179">
        <f>4A!V121/4A!$U121</f>
        <v>0.9932852381364432</v>
      </c>
      <c r="P122" s="749">
        <f>4A!W121/4A!$U121</f>
        <v>0.006714761863556905</v>
      </c>
      <c r="Q122" s="179">
        <f>4A!Y121/4A!$X121</f>
        <v>0.9340976703289587</v>
      </c>
      <c r="R122" s="749">
        <f>4A!Z121/4A!$X121</f>
        <v>0.0659023296710413</v>
      </c>
      <c r="S122" s="179">
        <f>4A!AB121/4A!AA121</f>
        <v>0.9593624360198326</v>
      </c>
      <c r="T122" s="749">
        <f>4A!AC121/4A!AA121</f>
        <v>0.04063756398016742</v>
      </c>
      <c r="U122" s="179"/>
      <c r="V122" s="749"/>
      <c r="W122" s="179">
        <f>4A!AH121/4A!$AG121</f>
        <v>0.9599294233155095</v>
      </c>
      <c r="X122" s="180">
        <f>4A!AI121/4A!$AG121</f>
        <v>0.04007057668449055</v>
      </c>
    </row>
    <row r="123" spans="1:24" ht="15.75" hidden="1" outlineLevel="2">
      <c r="A123" s="595">
        <v>43831</v>
      </c>
      <c r="B123" s="599" t="s">
        <v>596</v>
      </c>
      <c r="C123" s="230"/>
      <c r="D123" s="751"/>
      <c r="E123" s="756">
        <f>4A!G122/4A!$F122</f>
        <v>0.937608850385442</v>
      </c>
      <c r="F123" s="748">
        <f>4A!H122/4A!$F122</f>
        <v>0.06239114961455798</v>
      </c>
      <c r="G123" s="230">
        <f>4A!J122/4A!$I122</f>
        <v>0.9818609383632685</v>
      </c>
      <c r="H123" s="748">
        <f>4A!K122/4A!$I122</f>
        <v>0.01813906163673157</v>
      </c>
      <c r="I123" s="230">
        <f>4A!J122/4A!$I122</f>
        <v>0.9818609383632685</v>
      </c>
      <c r="J123" s="748">
        <f>4A!K122/4A!$I122</f>
        <v>0.01813906163673157</v>
      </c>
      <c r="K123" s="230">
        <f>4A!J122/4A!$I122</f>
        <v>0.9818609383632685</v>
      </c>
      <c r="L123" s="748">
        <f>4A!K122/4A!$I122</f>
        <v>0.01813906163673157</v>
      </c>
      <c r="M123" s="230">
        <f>4A!S122/4A!$R122</f>
        <v>0.9839169377407071</v>
      </c>
      <c r="N123" s="748">
        <f>4A!T122/4A!$R122</f>
        <v>0.016083062259292895</v>
      </c>
      <c r="O123" s="230">
        <f>4A!V122/4A!$U122</f>
        <v>0.9930949612675178</v>
      </c>
      <c r="P123" s="748">
        <f>4A!W122/4A!$U122</f>
        <v>0.006905038732482136</v>
      </c>
      <c r="Q123" s="230">
        <f>4A!Y122/4A!$X122</f>
        <v>0.9981244260290975</v>
      </c>
      <c r="R123" s="748">
        <f>4A!Z122/4A!$X122</f>
        <v>0.0018755739709026282</v>
      </c>
      <c r="S123" s="230">
        <f>4A!AB122/4A!AA122</f>
        <v>0.9831128044109825</v>
      </c>
      <c r="T123" s="748">
        <f>4A!AC122/4A!AA122</f>
        <v>0.016887195589017582</v>
      </c>
      <c r="U123" s="230"/>
      <c r="V123" s="748"/>
      <c r="W123" s="230">
        <f>4A!AH122/4A!$AG122</f>
        <v>0.9827404111973183</v>
      </c>
      <c r="X123" s="229">
        <f>4A!AI122/4A!$AG122</f>
        <v>0.01725958880268174</v>
      </c>
    </row>
    <row r="124" spans="1:24" ht="15.75" hidden="1" outlineLevel="2">
      <c r="A124" s="595">
        <v>43831</v>
      </c>
      <c r="B124" s="599" t="s">
        <v>597</v>
      </c>
      <c r="C124" s="179"/>
      <c r="D124" s="757"/>
      <c r="E124" s="758"/>
      <c r="F124" s="749"/>
      <c r="G124" s="179">
        <f>4A!J123/4A!$I123</f>
        <v>0.9931958675146715</v>
      </c>
      <c r="H124" s="749">
        <f>4A!K123/4A!$I123</f>
        <v>0.006804132485328579</v>
      </c>
      <c r="I124" s="179">
        <f>4A!J123/4A!$I123</f>
        <v>0.9931958675146715</v>
      </c>
      <c r="J124" s="749">
        <f>4A!K123/4A!$I123</f>
        <v>0.006804132485328579</v>
      </c>
      <c r="K124" s="179">
        <f>4A!J123/4A!$I123</f>
        <v>0.9931958675146715</v>
      </c>
      <c r="L124" s="749">
        <f>4A!K123/4A!$I123</f>
        <v>0.006804132485328579</v>
      </c>
      <c r="M124" s="179">
        <f>4A!S123/4A!$R123</f>
        <v>0.9929319366387809</v>
      </c>
      <c r="N124" s="749">
        <f>4A!T123/4A!$R123</f>
        <v>0.007068063361219083</v>
      </c>
      <c r="O124" s="179">
        <f>4A!V123/4A!$U123</f>
        <v>0.9951195582582595</v>
      </c>
      <c r="P124" s="749">
        <f>4A!W123/4A!$U123</f>
        <v>0.004880441741740507</v>
      </c>
      <c r="Q124" s="179"/>
      <c r="R124" s="749"/>
      <c r="S124" s="179">
        <f>4A!AB123/4A!AA123</f>
        <v>0.9937120817304474</v>
      </c>
      <c r="T124" s="749">
        <f>4A!AC123/4A!AA123</f>
        <v>0.00628791826955265</v>
      </c>
      <c r="U124" s="179"/>
      <c r="V124" s="749"/>
      <c r="W124" s="179">
        <f>4A!AH123/4A!$AG123</f>
        <v>0.9937120817304474</v>
      </c>
      <c r="X124" s="180">
        <f>4A!AI123/4A!$AG123</f>
        <v>0.00628791826955265</v>
      </c>
    </row>
    <row r="125" spans="1:24" ht="16.5" collapsed="1" thickBot="1">
      <c r="A125" s="595">
        <v>43831</v>
      </c>
      <c r="B125" s="599" t="s">
        <v>598</v>
      </c>
      <c r="C125" s="759"/>
      <c r="D125" s="760"/>
      <c r="E125" s="761">
        <f>4A!G124/4A!$F124</f>
        <v>0.9410622059578577</v>
      </c>
      <c r="F125" s="762">
        <f>4A!H124/4A!$F124</f>
        <v>0.05893779404214224</v>
      </c>
      <c r="G125" s="761">
        <f>4A!J124/4A!$I124</f>
        <v>0.9844688174340274</v>
      </c>
      <c r="H125" s="762">
        <f>4A!K124/4A!$I124</f>
        <v>0.015531182565972634</v>
      </c>
      <c r="I125" s="761">
        <f>4A!J124/4A!$I124</f>
        <v>0.9844688174340274</v>
      </c>
      <c r="J125" s="762">
        <f>4A!K124/4A!$I124</f>
        <v>0.015531182565972634</v>
      </c>
      <c r="K125" s="761">
        <f>4A!J124/4A!$I124</f>
        <v>0.9844688174340274</v>
      </c>
      <c r="L125" s="762">
        <f>4A!K124/4A!$I124</f>
        <v>0.015531182565972634</v>
      </c>
      <c r="M125" s="761">
        <f>4A!S124/4A!$R124</f>
        <v>0.9526486600659836</v>
      </c>
      <c r="N125" s="762">
        <f>4A!T124/4A!$R124</f>
        <v>0.047351339934016114</v>
      </c>
      <c r="O125" s="761">
        <f>4A!V124/4A!$U124</f>
        <v>0.9500500216838247</v>
      </c>
      <c r="P125" s="762">
        <f>4A!W124/4A!$U124</f>
        <v>0.04994997831617546</v>
      </c>
      <c r="Q125" s="761">
        <f>4A!Y124/4A!$X124</f>
        <v>0.9799746649003094</v>
      </c>
      <c r="R125" s="762">
        <f>4A!Z124/4A!$X124</f>
        <v>0.020025335099690594</v>
      </c>
      <c r="S125" s="761">
        <f>4A!AB124/4A!AA124</f>
        <v>0.9807685106259478</v>
      </c>
      <c r="T125" s="762">
        <f>4A!AC124/4A!AA124</f>
        <v>0.01923148937405188</v>
      </c>
      <c r="U125" s="761"/>
      <c r="V125" s="762"/>
      <c r="W125" s="763">
        <f>4A!AH124/4A!$AG124</f>
        <v>0.9807916114993857</v>
      </c>
      <c r="X125" s="764">
        <f>4A!AI124/4A!$AG124</f>
        <v>0.019208388500614376</v>
      </c>
    </row>
    <row r="126" spans="1:24" ht="15.75" hidden="1" outlineLevel="1">
      <c r="A126" s="595">
        <v>43862</v>
      </c>
      <c r="B126" s="599" t="s">
        <v>574</v>
      </c>
      <c r="C126" s="179"/>
      <c r="D126" s="757"/>
      <c r="E126" s="758">
        <f>4A!G125/4A!$F125</f>
        <v>0.7669346429997459</v>
      </c>
      <c r="F126" s="749">
        <f>4A!H125/4A!$F125</f>
        <v>0.2330653570002542</v>
      </c>
      <c r="G126" s="179">
        <f>4A!J125/4A!$I125</f>
        <v>0.910369068410318</v>
      </c>
      <c r="H126" s="749">
        <f>4A!K125/4A!$I125</f>
        <v>0.08963093158968219</v>
      </c>
      <c r="I126" s="179">
        <f>4A!J125/4A!$I125</f>
        <v>0.910369068410318</v>
      </c>
      <c r="J126" s="749">
        <f>4A!K125/4A!$I125</f>
        <v>0.08963093158968219</v>
      </c>
      <c r="K126" s="179">
        <f>4A!J125/4A!$I125</f>
        <v>0.910369068410318</v>
      </c>
      <c r="L126" s="749">
        <f>4A!K125/4A!$I125</f>
        <v>0.08963093158968219</v>
      </c>
      <c r="M126" s="179">
        <f>4A!S125/4A!$R125</f>
        <v>0.9681077246155927</v>
      </c>
      <c r="N126" s="749">
        <f>4A!T125/4A!$R125</f>
        <v>0.0318922753844073</v>
      </c>
      <c r="O126" s="179">
        <f>4A!V125/4A!$U125</f>
        <v>1</v>
      </c>
      <c r="P126" s="749">
        <f>4A!W125/4A!$U125</f>
        <v>0</v>
      </c>
      <c r="Q126" s="179"/>
      <c r="R126" s="749"/>
      <c r="S126" s="179">
        <f>4A!AB125/4A!AA125</f>
        <v>0.9341280990781364</v>
      </c>
      <c r="T126" s="749">
        <f>4A!AC125/4A!AA125</f>
        <v>0.06587190092186358</v>
      </c>
      <c r="U126" s="179"/>
      <c r="V126" s="749"/>
      <c r="W126" s="179">
        <f>4A!AH125/4A!$AG125</f>
        <v>0.9341280990781364</v>
      </c>
      <c r="X126" s="180">
        <f>4A!AI125/4A!$AG125</f>
        <v>0.06587190092186358</v>
      </c>
    </row>
    <row r="127" spans="1:24" ht="15.75" hidden="1" outlineLevel="1">
      <c r="A127" s="595">
        <v>43862</v>
      </c>
      <c r="B127" s="599" t="s">
        <v>576</v>
      </c>
      <c r="C127" s="230"/>
      <c r="D127" s="751"/>
      <c r="E127" s="756"/>
      <c r="F127" s="748"/>
      <c r="G127" s="230">
        <f>4A!J126/4A!$I126</f>
        <v>0.18381131246550014</v>
      </c>
      <c r="H127" s="748">
        <f>4A!K126/4A!$I126</f>
        <v>0.8161886875344998</v>
      </c>
      <c r="I127" s="230">
        <f>4A!J126/4A!$I126</f>
        <v>0.18381131246550014</v>
      </c>
      <c r="J127" s="748">
        <f>4A!K126/4A!$I126</f>
        <v>0.8161886875344998</v>
      </c>
      <c r="K127" s="230">
        <f>4A!J126/4A!$I126</f>
        <v>0.18381131246550014</v>
      </c>
      <c r="L127" s="748">
        <f>4A!K126/4A!$I126</f>
        <v>0.8161886875344998</v>
      </c>
      <c r="M127" s="230">
        <f>4A!S126/4A!$R126</f>
        <v>1</v>
      </c>
      <c r="N127" s="748">
        <f>4A!T126/4A!$R126</f>
        <v>0</v>
      </c>
      <c r="O127" s="230">
        <f>4A!V126/4A!$U126</f>
        <v>0.30033282522024446</v>
      </c>
      <c r="P127" s="748">
        <f>4A!W126/4A!$U126</f>
        <v>0.6996671747797554</v>
      </c>
      <c r="Q127" s="230"/>
      <c r="R127" s="748"/>
      <c r="S127" s="230">
        <f>4A!AB126/4A!AA126</f>
        <v>0.6181451641299445</v>
      </c>
      <c r="T127" s="748">
        <f>4A!AC126/4A!AA126</f>
        <v>0.3818548358700554</v>
      </c>
      <c r="U127" s="230"/>
      <c r="V127" s="748"/>
      <c r="W127" s="230">
        <f>4A!AH126/4A!$AG126</f>
        <v>0.6181451641299445</v>
      </c>
      <c r="X127" s="229">
        <f>4A!AI126/4A!$AG126</f>
        <v>0.3818548358700554</v>
      </c>
    </row>
    <row r="128" spans="1:24" ht="15.75" hidden="1" outlineLevel="1">
      <c r="A128" s="595">
        <v>43862</v>
      </c>
      <c r="B128" s="599" t="s">
        <v>577</v>
      </c>
      <c r="C128" s="179"/>
      <c r="D128" s="757"/>
      <c r="E128" s="758"/>
      <c r="F128" s="749"/>
      <c r="G128" s="179">
        <f>4A!J127/4A!$I127</f>
        <v>0.9857685627971842</v>
      </c>
      <c r="H128" s="749">
        <f>4A!K127/4A!$I127</f>
        <v>0.0142314372028159</v>
      </c>
      <c r="I128" s="179">
        <f>4A!J127/4A!$I127</f>
        <v>0.9857685627971842</v>
      </c>
      <c r="J128" s="749">
        <f>4A!K127/4A!$I127</f>
        <v>0.0142314372028159</v>
      </c>
      <c r="K128" s="179">
        <f>4A!J127/4A!$I127</f>
        <v>0.9857685627971842</v>
      </c>
      <c r="L128" s="749">
        <f>4A!K127/4A!$I127</f>
        <v>0.0142314372028159</v>
      </c>
      <c r="M128" s="179">
        <f>4A!S127/4A!$R127</f>
        <v>0.9695301695892453</v>
      </c>
      <c r="N128" s="749">
        <f>4A!T127/4A!$R127</f>
        <v>0.030469830410754614</v>
      </c>
      <c r="O128" s="179">
        <f>4A!V127/4A!$U127</f>
        <v>0.9469978444406233</v>
      </c>
      <c r="P128" s="749">
        <f>4A!W127/4A!$U127</f>
        <v>0.053002155559376686</v>
      </c>
      <c r="Q128" s="179">
        <f>4A!Y127/4A!$X127</f>
        <v>0.9907729776188028</v>
      </c>
      <c r="R128" s="749">
        <f>4A!Z127/4A!$X127</f>
        <v>0.009227022381197244</v>
      </c>
      <c r="S128" s="179">
        <f>4A!AB127/4A!AA127</f>
        <v>0.9831381981156224</v>
      </c>
      <c r="T128" s="749">
        <f>4A!AC127/4A!AA127</f>
        <v>0.016861801884377716</v>
      </c>
      <c r="U128" s="179"/>
      <c r="V128" s="749"/>
      <c r="W128" s="179">
        <f>4A!AH127/4A!$AG127</f>
        <v>0.9825298700746675</v>
      </c>
      <c r="X128" s="180">
        <f>4A!AI127/4A!$AG127</f>
        <v>0.01747012992533253</v>
      </c>
    </row>
    <row r="129" spans="1:24" ht="15.75" hidden="1" outlineLevel="1">
      <c r="A129" s="595">
        <v>43862</v>
      </c>
      <c r="B129" s="599" t="s">
        <v>599</v>
      </c>
      <c r="C129" s="230"/>
      <c r="D129" s="751"/>
      <c r="E129" s="756">
        <f>4A!G128/4A!$F128</f>
        <v>0</v>
      </c>
      <c r="F129" s="748">
        <f>4A!H128/4A!$F128</f>
        <v>1</v>
      </c>
      <c r="G129" s="230">
        <f>4A!J128/4A!$I128</f>
        <v>0.9442375055618465</v>
      </c>
      <c r="H129" s="748">
        <f>4A!K128/4A!$I128</f>
        <v>0.05576249443815353</v>
      </c>
      <c r="I129" s="230">
        <f>4A!J128/4A!$I128</f>
        <v>0.9442375055618465</v>
      </c>
      <c r="J129" s="748">
        <f>4A!K128/4A!$I128</f>
        <v>0.05576249443815353</v>
      </c>
      <c r="K129" s="230">
        <f>4A!J128/4A!$I128</f>
        <v>0.9442375055618465</v>
      </c>
      <c r="L129" s="748">
        <f>4A!K128/4A!$I128</f>
        <v>0.05576249443815353</v>
      </c>
      <c r="M129" s="230">
        <f>4A!S128/4A!$R128</f>
        <v>0.9745033676863553</v>
      </c>
      <c r="N129" s="748">
        <f>4A!T128/4A!$R128</f>
        <v>0.025496632313644636</v>
      </c>
      <c r="O129" s="230">
        <f>4A!V128/4A!$U128</f>
        <v>0.989803295501335</v>
      </c>
      <c r="P129" s="748">
        <f>4A!W128/4A!$U128</f>
        <v>0.010196704498664977</v>
      </c>
      <c r="Q129" s="230">
        <f>4A!Y128/4A!$X128</f>
        <v>1</v>
      </c>
      <c r="R129" s="748">
        <f>4A!Z128/4A!$X128</f>
        <v>0</v>
      </c>
      <c r="S129" s="230">
        <f>4A!AB128/4A!AA128</f>
        <v>0.9465200864869847</v>
      </c>
      <c r="T129" s="748">
        <f>4A!AC128/4A!AA128</f>
        <v>0.05347991351301536</v>
      </c>
      <c r="U129" s="230"/>
      <c r="V129" s="748"/>
      <c r="W129" s="230">
        <f>4A!AH128/4A!$AG128</f>
        <v>0.9463554793621826</v>
      </c>
      <c r="X129" s="229">
        <f>4A!AI128/4A!$AG128</f>
        <v>0.05364452063781732</v>
      </c>
    </row>
    <row r="130" spans="1:24" ht="15.75" hidden="1" outlineLevel="1">
      <c r="A130" s="595">
        <v>43862</v>
      </c>
      <c r="B130" s="599" t="s">
        <v>666</v>
      </c>
      <c r="C130" s="179"/>
      <c r="D130" s="757"/>
      <c r="E130" s="758"/>
      <c r="F130" s="749"/>
      <c r="G130" s="179">
        <f>4A!J129/4A!$I129</f>
        <v>1</v>
      </c>
      <c r="H130" s="749">
        <f>4A!K129/4A!$I129</f>
        <v>0</v>
      </c>
      <c r="I130" s="179">
        <f>4A!J129/4A!$I129</f>
        <v>1</v>
      </c>
      <c r="J130" s="749">
        <f>4A!K129/4A!$I129</f>
        <v>0</v>
      </c>
      <c r="K130" s="179">
        <f>4A!J129/4A!$I129</f>
        <v>1</v>
      </c>
      <c r="L130" s="749">
        <f>4A!K129/4A!$I129</f>
        <v>0</v>
      </c>
      <c r="M130" s="179">
        <f>4A!S129/4A!$R129</f>
        <v>1</v>
      </c>
      <c r="N130" s="749">
        <f>4A!T129/4A!$R129</f>
        <v>0</v>
      </c>
      <c r="O130" s="179"/>
      <c r="P130" s="749"/>
      <c r="Q130" s="179"/>
      <c r="R130" s="749"/>
      <c r="S130" s="179">
        <f>4A!AB129/4A!AA129</f>
        <v>1</v>
      </c>
      <c r="T130" s="749">
        <f>4A!AC129/4A!AA129</f>
        <v>0</v>
      </c>
      <c r="U130" s="179"/>
      <c r="V130" s="749"/>
      <c r="W130" s="179">
        <f>4A!AH129/4A!$AG129</f>
        <v>1</v>
      </c>
      <c r="X130" s="180">
        <f>4A!AI129/4A!$AG129</f>
        <v>0</v>
      </c>
    </row>
    <row r="131" spans="1:24" ht="15.75" hidden="1" outlineLevel="1">
      <c r="A131" s="595">
        <v>43862</v>
      </c>
      <c r="B131" s="599" t="s">
        <v>580</v>
      </c>
      <c r="C131" s="230"/>
      <c r="D131" s="751"/>
      <c r="E131" s="756"/>
      <c r="F131" s="748"/>
      <c r="G131" s="230">
        <f>4A!J130/4A!$I130</f>
        <v>1</v>
      </c>
      <c r="H131" s="748">
        <f>4A!K130/4A!$I130</f>
        <v>0</v>
      </c>
      <c r="I131" s="230">
        <f>4A!J130/4A!$I130</f>
        <v>1</v>
      </c>
      <c r="J131" s="748">
        <f>4A!K130/4A!$I130</f>
        <v>0</v>
      </c>
      <c r="K131" s="230">
        <f>4A!J130/4A!$I130</f>
        <v>1</v>
      </c>
      <c r="L131" s="748">
        <f>4A!K130/4A!$I130</f>
        <v>0</v>
      </c>
      <c r="M131" s="230"/>
      <c r="N131" s="748"/>
      <c r="O131" s="230">
        <f>4A!V130/4A!$U130</f>
        <v>1</v>
      </c>
      <c r="P131" s="748">
        <f>4A!W130/4A!$U130</f>
        <v>0</v>
      </c>
      <c r="Q131" s="230">
        <f>4A!Y130/4A!$X130</f>
        <v>0.9578366855156039</v>
      </c>
      <c r="R131" s="748">
        <f>4A!Z130/4A!$X130</f>
        <v>0.042163314484396176</v>
      </c>
      <c r="S131" s="230">
        <f>4A!AB130/4A!AA130</f>
        <v>0.9749665797883869</v>
      </c>
      <c r="T131" s="748">
        <f>4A!AC130/4A!AA130</f>
        <v>0.02503342021161299</v>
      </c>
      <c r="U131" s="230"/>
      <c r="V131" s="748"/>
      <c r="W131" s="230">
        <f>4A!AH130/4A!$AG130</f>
        <v>0.9790622458158101</v>
      </c>
      <c r="X131" s="229">
        <f>4A!AI130/4A!$AG130</f>
        <v>0.020937754184190048</v>
      </c>
    </row>
    <row r="132" spans="1:24" ht="15.75" hidden="1" outlineLevel="1">
      <c r="A132" s="595">
        <v>43862</v>
      </c>
      <c r="B132" s="599" t="s">
        <v>581</v>
      </c>
      <c r="C132" s="179"/>
      <c r="D132" s="757"/>
      <c r="E132" s="758">
        <f>4A!G131/4A!$F131</f>
        <v>1</v>
      </c>
      <c r="F132" s="749">
        <f>4A!H131/4A!$F131</f>
        <v>0</v>
      </c>
      <c r="G132" s="179">
        <f>4A!J131/4A!$I131</f>
        <v>0.9582722042978844</v>
      </c>
      <c r="H132" s="749">
        <f>4A!K131/4A!$I131</f>
        <v>0.04172779570211552</v>
      </c>
      <c r="I132" s="179">
        <f>4A!J131/4A!$I131</f>
        <v>0.9582722042978844</v>
      </c>
      <c r="J132" s="749">
        <f>4A!K131/4A!$I131</f>
        <v>0.04172779570211552</v>
      </c>
      <c r="K132" s="179">
        <f>4A!J131/4A!$I131</f>
        <v>0.9582722042978844</v>
      </c>
      <c r="L132" s="749">
        <f>4A!K131/4A!$I131</f>
        <v>0.04172779570211552</v>
      </c>
      <c r="M132" s="179">
        <f>4A!S131/4A!$R131</f>
        <v>1</v>
      </c>
      <c r="N132" s="749">
        <f>4A!T131/4A!$R131</f>
        <v>0</v>
      </c>
      <c r="O132" s="179">
        <f>4A!V131/4A!$U131</f>
        <v>0.8969890570407018</v>
      </c>
      <c r="P132" s="749">
        <f>4A!W131/4A!$U131</f>
        <v>0.10301094295929826</v>
      </c>
      <c r="Q132" s="179"/>
      <c r="R132" s="749"/>
      <c r="S132" s="179">
        <f>4A!AB131/4A!AA131</f>
        <v>0.9582726974112752</v>
      </c>
      <c r="T132" s="749">
        <f>4A!AC131/4A!AA131</f>
        <v>0.04172730258872468</v>
      </c>
      <c r="U132" s="179"/>
      <c r="V132" s="749"/>
      <c r="W132" s="179">
        <f>4A!AH131/4A!$AG131</f>
        <v>0.9582726974112752</v>
      </c>
      <c r="X132" s="180">
        <f>4A!AI131/4A!$AG131</f>
        <v>0.04172730258872468</v>
      </c>
    </row>
    <row r="133" spans="1:24" ht="15.75" hidden="1" outlineLevel="1">
      <c r="A133" s="595">
        <v>43862</v>
      </c>
      <c r="B133" s="599" t="s">
        <v>582</v>
      </c>
      <c r="C133" s="230"/>
      <c r="D133" s="751"/>
      <c r="E133" s="756"/>
      <c r="F133" s="748"/>
      <c r="G133" s="230"/>
      <c r="H133" s="748"/>
      <c r="I133" s="230"/>
      <c r="J133" s="748"/>
      <c r="K133" s="230"/>
      <c r="L133" s="748"/>
      <c r="M133" s="230"/>
      <c r="N133" s="748"/>
      <c r="O133" s="230"/>
      <c r="P133" s="748"/>
      <c r="Q133" s="230"/>
      <c r="R133" s="748"/>
      <c r="S133" s="230"/>
      <c r="T133" s="748"/>
      <c r="U133" s="230"/>
      <c r="V133" s="748"/>
      <c r="W133" s="230"/>
      <c r="X133" s="229"/>
    </row>
    <row r="134" spans="1:24" ht="15.75" hidden="1" outlineLevel="1">
      <c r="A134" s="595">
        <v>43862</v>
      </c>
      <c r="B134" s="599" t="s">
        <v>584</v>
      </c>
      <c r="C134" s="179"/>
      <c r="D134" s="757"/>
      <c r="E134" s="758">
        <f>4A!G133/4A!$F133</f>
        <v>0.998985491614013</v>
      </c>
      <c r="F134" s="749">
        <f>4A!H133/4A!$F133</f>
        <v>0.001014508385986996</v>
      </c>
      <c r="G134" s="179">
        <f>4A!J133/4A!$I133</f>
        <v>0.9911277355493878</v>
      </c>
      <c r="H134" s="749">
        <f>4A!K133/4A!$I133</f>
        <v>0.00887226445061216</v>
      </c>
      <c r="I134" s="179">
        <f>4A!J133/4A!$I133</f>
        <v>0.9911277355493878</v>
      </c>
      <c r="J134" s="749">
        <f>4A!K133/4A!$I133</f>
        <v>0.00887226445061216</v>
      </c>
      <c r="K134" s="179">
        <f>4A!J133/4A!$I133</f>
        <v>0.9911277355493878</v>
      </c>
      <c r="L134" s="749">
        <f>4A!K133/4A!$I133</f>
        <v>0.00887226445061216</v>
      </c>
      <c r="M134" s="179">
        <f>4A!S133/4A!$R133</f>
        <v>0.9064039281156178</v>
      </c>
      <c r="N134" s="749">
        <f>4A!T133/4A!$R133</f>
        <v>0.09359607188438213</v>
      </c>
      <c r="O134" s="179">
        <f>4A!V133/4A!$U133</f>
        <v>0.9723941390209899</v>
      </c>
      <c r="P134" s="749">
        <f>4A!W133/4A!$U133</f>
        <v>0.027605860979010136</v>
      </c>
      <c r="Q134" s="179">
        <f>4A!Y133/4A!$X133</f>
        <v>1</v>
      </c>
      <c r="R134" s="749">
        <f>4A!Z133/4A!$X133</f>
        <v>0</v>
      </c>
      <c r="S134" s="179">
        <f>4A!AB133/4A!AA133</f>
        <v>0.9909503363137409</v>
      </c>
      <c r="T134" s="749">
        <f>4A!AC133/4A!AA133</f>
        <v>0.009049663686259044</v>
      </c>
      <c r="U134" s="179"/>
      <c r="V134" s="749"/>
      <c r="W134" s="179">
        <f>4A!AH133/4A!$AG133</f>
        <v>0.9909423769749615</v>
      </c>
      <c r="X134" s="180">
        <f>4A!AI133/4A!$AG133</f>
        <v>0.009057623025038606</v>
      </c>
    </row>
    <row r="135" spans="1:24" ht="15.75" hidden="1" outlineLevel="1">
      <c r="A135" s="595">
        <v>43862</v>
      </c>
      <c r="B135" s="599" t="s">
        <v>585</v>
      </c>
      <c r="C135" s="230"/>
      <c r="D135" s="751"/>
      <c r="E135" s="756">
        <f>4A!G134/4A!$F134</f>
        <v>0.9253652260138028</v>
      </c>
      <c r="F135" s="748">
        <f>4A!H134/4A!$F134</f>
        <v>0.07463477398619717</v>
      </c>
      <c r="G135" s="230">
        <f>4A!J134/4A!$I134</f>
        <v>0.9472146960857782</v>
      </c>
      <c r="H135" s="748">
        <f>4A!K134/4A!$I134</f>
        <v>0.05278530391422172</v>
      </c>
      <c r="I135" s="230">
        <f>4A!J134/4A!$I134</f>
        <v>0.9472146960857782</v>
      </c>
      <c r="J135" s="748">
        <f>4A!K134/4A!$I134</f>
        <v>0.05278530391422172</v>
      </c>
      <c r="K135" s="230">
        <f>4A!J134/4A!$I134</f>
        <v>0.9472146960857782</v>
      </c>
      <c r="L135" s="748">
        <f>4A!K134/4A!$I134</f>
        <v>0.05278530391422172</v>
      </c>
      <c r="M135" s="230">
        <f>4A!S134/4A!$R134</f>
        <v>1</v>
      </c>
      <c r="N135" s="748">
        <f>4A!T134/4A!$R134</f>
        <v>0</v>
      </c>
      <c r="O135" s="230">
        <f>4A!V134/4A!$U134</f>
        <v>1</v>
      </c>
      <c r="P135" s="748">
        <f>4A!W134/4A!$U134</f>
        <v>0</v>
      </c>
      <c r="Q135" s="230"/>
      <c r="R135" s="748"/>
      <c r="S135" s="230">
        <f>4A!AB134/4A!AA134</f>
        <v>0.942381907048443</v>
      </c>
      <c r="T135" s="748">
        <f>4A!AC134/4A!AA134</f>
        <v>0.05761809295155684</v>
      </c>
      <c r="U135" s="230"/>
      <c r="V135" s="748"/>
      <c r="W135" s="230">
        <f>4A!AH134/4A!$AG134</f>
        <v>0.9423819070484432</v>
      </c>
      <c r="X135" s="229">
        <f>4A!AI134/4A!$AG134</f>
        <v>0.05761809295155686</v>
      </c>
    </row>
    <row r="136" spans="1:24" ht="15.75" hidden="1" outlineLevel="1">
      <c r="A136" s="595">
        <v>43862</v>
      </c>
      <c r="B136" s="599" t="s">
        <v>586</v>
      </c>
      <c r="C136" s="179"/>
      <c r="D136" s="757"/>
      <c r="E136" s="758"/>
      <c r="F136" s="749"/>
      <c r="G136" s="179">
        <f>4A!J135/4A!$I135</f>
        <v>1</v>
      </c>
      <c r="H136" s="749">
        <f>4A!K135/4A!$I135</f>
        <v>0</v>
      </c>
      <c r="I136" s="179">
        <f>4A!J135/4A!$I135</f>
        <v>1</v>
      </c>
      <c r="J136" s="749">
        <f>4A!K135/4A!$I135</f>
        <v>0</v>
      </c>
      <c r="K136" s="179">
        <f>4A!J135/4A!$I135</f>
        <v>1</v>
      </c>
      <c r="L136" s="749">
        <f>4A!K135/4A!$I135</f>
        <v>0</v>
      </c>
      <c r="M136" s="179"/>
      <c r="N136" s="749"/>
      <c r="O136" s="179"/>
      <c r="P136" s="749"/>
      <c r="Q136" s="179"/>
      <c r="R136" s="749"/>
      <c r="S136" s="179">
        <f>4A!AB135/4A!AA135</f>
        <v>1</v>
      </c>
      <c r="T136" s="749">
        <f>4A!AC135/4A!AA135</f>
        <v>0</v>
      </c>
      <c r="U136" s="179"/>
      <c r="V136" s="749"/>
      <c r="W136" s="179">
        <f>4A!AH135/4A!$AG135</f>
        <v>1</v>
      </c>
      <c r="X136" s="180">
        <f>4A!AI135/4A!$AG135</f>
        <v>0</v>
      </c>
    </row>
    <row r="137" spans="1:24" ht="15.75" hidden="1" outlineLevel="1">
      <c r="A137" s="595">
        <v>43862</v>
      </c>
      <c r="B137" s="599" t="s">
        <v>587</v>
      </c>
      <c r="C137" s="230"/>
      <c r="D137" s="751"/>
      <c r="E137" s="756">
        <f>4A!G136/4A!$F136</f>
        <v>1</v>
      </c>
      <c r="F137" s="748">
        <f>4A!H136/4A!$F136</f>
        <v>0</v>
      </c>
      <c r="G137" s="230">
        <f>4A!J136/4A!$I136</f>
        <v>0.9908012293898529</v>
      </c>
      <c r="H137" s="748">
        <f>4A!K136/4A!$I136</f>
        <v>0.009198770610147127</v>
      </c>
      <c r="I137" s="230">
        <f>4A!J136/4A!$I136</f>
        <v>0.9908012293898529</v>
      </c>
      <c r="J137" s="748">
        <f>4A!K136/4A!$I136</f>
        <v>0.009198770610147127</v>
      </c>
      <c r="K137" s="230">
        <f>4A!J136/4A!$I136</f>
        <v>0.9908012293898529</v>
      </c>
      <c r="L137" s="748">
        <f>4A!K136/4A!$I136</f>
        <v>0.009198770610147127</v>
      </c>
      <c r="M137" s="230">
        <f>4A!S136/4A!$R136</f>
        <v>0.993049771843316</v>
      </c>
      <c r="N137" s="748">
        <f>4A!T136/4A!$R136</f>
        <v>0.00695022815668392</v>
      </c>
      <c r="O137" s="230">
        <f>4A!V136/4A!$U136</f>
        <v>0.9448197731661727</v>
      </c>
      <c r="P137" s="748">
        <f>4A!W136/4A!$U136</f>
        <v>0.05518022683382738</v>
      </c>
      <c r="Q137" s="230">
        <f>4A!Y136/4A!$X136</f>
        <v>0.9770490382160023</v>
      </c>
      <c r="R137" s="748">
        <f>4A!Z136/4A!$X136</f>
        <v>0.022950961783997633</v>
      </c>
      <c r="S137" s="230">
        <f>4A!AB136/4A!AA136</f>
        <v>0.984337113563247</v>
      </c>
      <c r="T137" s="748">
        <f>4A!AC136/4A!AA136</f>
        <v>0.015662886436752902</v>
      </c>
      <c r="U137" s="230"/>
      <c r="V137" s="748"/>
      <c r="W137" s="230">
        <f>4A!AH136/4A!$AG136</f>
        <v>0.984642037904144</v>
      </c>
      <c r="X137" s="229">
        <f>4A!AI136/4A!$AG136</f>
        <v>0.01535796209585606</v>
      </c>
    </row>
    <row r="138" spans="1:24" ht="15.75" hidden="1" outlineLevel="1">
      <c r="A138" s="595">
        <v>43862</v>
      </c>
      <c r="B138" s="599" t="s">
        <v>588</v>
      </c>
      <c r="C138" s="179"/>
      <c r="D138" s="757"/>
      <c r="E138" s="758"/>
      <c r="F138" s="749"/>
      <c r="G138" s="179">
        <f>4A!J137/4A!$I137</f>
        <v>1</v>
      </c>
      <c r="H138" s="749">
        <f>4A!K137/4A!$I137</f>
        <v>0</v>
      </c>
      <c r="I138" s="179">
        <f>4A!J137/4A!$I137</f>
        <v>1</v>
      </c>
      <c r="J138" s="749">
        <f>4A!K137/4A!$I137</f>
        <v>0</v>
      </c>
      <c r="K138" s="179">
        <f>4A!J137/4A!$I137</f>
        <v>1</v>
      </c>
      <c r="L138" s="749">
        <f>4A!K137/4A!$I137</f>
        <v>0</v>
      </c>
      <c r="M138" s="179">
        <f>4A!S137/4A!$R137</f>
        <v>1</v>
      </c>
      <c r="N138" s="749">
        <f>4A!T137/4A!$R137</f>
        <v>0</v>
      </c>
      <c r="O138" s="179">
        <f>4A!V137/4A!$U137</f>
        <v>1</v>
      </c>
      <c r="P138" s="749">
        <f>4A!W137/4A!$U137</f>
        <v>0</v>
      </c>
      <c r="Q138" s="179"/>
      <c r="R138" s="749"/>
      <c r="S138" s="179">
        <f>4A!AB137/4A!AA137</f>
        <v>1</v>
      </c>
      <c r="T138" s="749">
        <f>4A!AC137/4A!AA137</f>
        <v>0</v>
      </c>
      <c r="U138" s="179"/>
      <c r="V138" s="749"/>
      <c r="W138" s="179">
        <f>4A!AH137/4A!$AG137</f>
        <v>1</v>
      </c>
      <c r="X138" s="180">
        <f>4A!AI137/4A!$AG137</f>
        <v>0</v>
      </c>
    </row>
    <row r="139" spans="1:24" ht="15.75" hidden="1" outlineLevel="1">
      <c r="A139" s="595">
        <v>43862</v>
      </c>
      <c r="B139" s="599" t="s">
        <v>589</v>
      </c>
      <c r="C139" s="230"/>
      <c r="D139" s="751"/>
      <c r="E139" s="756">
        <f>4A!G138/4A!$F138</f>
        <v>1</v>
      </c>
      <c r="F139" s="748">
        <f>4A!H138/4A!$F138</f>
        <v>0</v>
      </c>
      <c r="G139" s="230">
        <f>4A!J138/4A!$I138</f>
        <v>0.9869154373025537</v>
      </c>
      <c r="H139" s="748">
        <f>4A!K138/4A!$I138</f>
        <v>0.013084562697446215</v>
      </c>
      <c r="I139" s="230">
        <f>4A!J138/4A!$I138</f>
        <v>0.9869154373025537</v>
      </c>
      <c r="J139" s="748">
        <f>4A!K138/4A!$I138</f>
        <v>0.013084562697446215</v>
      </c>
      <c r="K139" s="230">
        <f>4A!J138/4A!$I138</f>
        <v>0.9869154373025537</v>
      </c>
      <c r="L139" s="748">
        <f>4A!K138/4A!$I138</f>
        <v>0.013084562697446215</v>
      </c>
      <c r="M139" s="230">
        <f>4A!S138/4A!$R138</f>
        <v>0.9765302847237446</v>
      </c>
      <c r="N139" s="748">
        <f>4A!T138/4A!$R138</f>
        <v>0.023469715276255385</v>
      </c>
      <c r="O139" s="230">
        <f>4A!V138/4A!$U138</f>
        <v>0.9912912472881058</v>
      </c>
      <c r="P139" s="748">
        <f>4A!W138/4A!$U138</f>
        <v>0.008708752711894158</v>
      </c>
      <c r="Q139" s="230">
        <f>4A!Y138/4A!$X138</f>
        <v>0.9814782715030239</v>
      </c>
      <c r="R139" s="748">
        <f>4A!Z138/4A!$X138</f>
        <v>0.018521728496976052</v>
      </c>
      <c r="S139" s="230">
        <f>4A!AB138/4A!AA138</f>
        <v>0.9866480954454873</v>
      </c>
      <c r="T139" s="748">
        <f>4A!AC138/4A!AA138</f>
        <v>0.013351904554512796</v>
      </c>
      <c r="U139" s="230"/>
      <c r="V139" s="748"/>
      <c r="W139" s="230">
        <f>4A!AH138/4A!$AG138</f>
        <v>0.9869438925701588</v>
      </c>
      <c r="X139" s="229">
        <f>4A!AI138/4A!$AG138</f>
        <v>0.013056107429841174</v>
      </c>
    </row>
    <row r="140" spans="1:24" ht="15.75" hidden="1" outlineLevel="1">
      <c r="A140" s="595">
        <v>43862</v>
      </c>
      <c r="B140" s="599" t="s">
        <v>590</v>
      </c>
      <c r="C140" s="179"/>
      <c r="D140" s="757"/>
      <c r="E140" s="758">
        <f>4A!G139/4A!$F139</f>
        <v>0.9537488120262965</v>
      </c>
      <c r="F140" s="749">
        <f>4A!H139/4A!$F139</f>
        <v>0.04625118797370356</v>
      </c>
      <c r="G140" s="179">
        <f>4A!J139/4A!$I139</f>
        <v>0.9074274644577457</v>
      </c>
      <c r="H140" s="749">
        <f>4A!K139/4A!$I139</f>
        <v>0.09257253554225445</v>
      </c>
      <c r="I140" s="179">
        <f>4A!J139/4A!$I139</f>
        <v>0.9074274644577457</v>
      </c>
      <c r="J140" s="749">
        <f>4A!K139/4A!$I139</f>
        <v>0.09257253554225445</v>
      </c>
      <c r="K140" s="179">
        <f>4A!J139/4A!$I139</f>
        <v>0.9074274644577457</v>
      </c>
      <c r="L140" s="749">
        <f>4A!K139/4A!$I139</f>
        <v>0.09257253554225445</v>
      </c>
      <c r="M140" s="179">
        <f>4A!S139/4A!$R139</f>
        <v>0.8883871259835031</v>
      </c>
      <c r="N140" s="749">
        <f>4A!T139/4A!$R139</f>
        <v>0.11161287401649694</v>
      </c>
      <c r="O140" s="179">
        <f>4A!V139/4A!$U139</f>
        <v>0.8672750966150893</v>
      </c>
      <c r="P140" s="749">
        <f>4A!W139/4A!$U139</f>
        <v>0.13272490338491078</v>
      </c>
      <c r="Q140" s="179"/>
      <c r="R140" s="749"/>
      <c r="S140" s="179">
        <f>4A!AB139/4A!AA139</f>
        <v>0.8927787860477819</v>
      </c>
      <c r="T140" s="749">
        <f>4A!AC139/4A!AA139</f>
        <v>0.10722121395221812</v>
      </c>
      <c r="U140" s="179"/>
      <c r="V140" s="749"/>
      <c r="W140" s="179">
        <f>4A!AH139/4A!$AG139</f>
        <v>0.8927787860477819</v>
      </c>
      <c r="X140" s="180">
        <f>4A!AI139/4A!$AG139</f>
        <v>0.10722121395221812</v>
      </c>
    </row>
    <row r="141" spans="1:24" ht="15.75" hidden="1" outlineLevel="1">
      <c r="A141" s="595">
        <v>43862</v>
      </c>
      <c r="B141" s="599" t="s">
        <v>591</v>
      </c>
      <c r="C141" s="230"/>
      <c r="D141" s="751"/>
      <c r="E141" s="756"/>
      <c r="F141" s="748"/>
      <c r="G141" s="230">
        <f>4A!J140/4A!$I140</f>
        <v>0.9794071818796828</v>
      </c>
      <c r="H141" s="748">
        <f>4A!K140/4A!$I140</f>
        <v>0.020592818120317172</v>
      </c>
      <c r="I141" s="230">
        <f>4A!J140/4A!$I140</f>
        <v>0.9794071818796828</v>
      </c>
      <c r="J141" s="748">
        <f>4A!K140/4A!$I140</f>
        <v>0.020592818120317172</v>
      </c>
      <c r="K141" s="230">
        <f>4A!J140/4A!$I140</f>
        <v>0.9794071818796828</v>
      </c>
      <c r="L141" s="748">
        <f>4A!K140/4A!$I140</f>
        <v>0.020592818120317172</v>
      </c>
      <c r="M141" s="230"/>
      <c r="N141" s="748"/>
      <c r="O141" s="230"/>
      <c r="P141" s="748"/>
      <c r="Q141" s="230"/>
      <c r="R141" s="748"/>
      <c r="S141" s="230">
        <f>4A!AB140/4A!AA140</f>
        <v>0.9409363308078442</v>
      </c>
      <c r="T141" s="748">
        <f>4A!AC140/4A!AA140</f>
        <v>0.05906366919215565</v>
      </c>
      <c r="U141" s="230"/>
      <c r="V141" s="748"/>
      <c r="W141" s="230">
        <f>4A!AH140/4A!$AG140</f>
        <v>0.9409363308078442</v>
      </c>
      <c r="X141" s="229">
        <f>4A!AI140/4A!$AG140</f>
        <v>0.059063669192155645</v>
      </c>
    </row>
    <row r="142" spans="1:24" ht="15.75" hidden="1" outlineLevel="1">
      <c r="A142" s="595">
        <v>43862</v>
      </c>
      <c r="B142" s="599" t="s">
        <v>592</v>
      </c>
      <c r="C142" s="179"/>
      <c r="D142" s="757"/>
      <c r="E142" s="758"/>
      <c r="F142" s="749"/>
      <c r="G142" s="179"/>
      <c r="H142" s="749"/>
      <c r="I142" s="179"/>
      <c r="J142" s="749"/>
      <c r="K142" s="179"/>
      <c r="L142" s="749"/>
      <c r="M142" s="179"/>
      <c r="N142" s="749"/>
      <c r="O142" s="179"/>
      <c r="P142" s="749"/>
      <c r="Q142" s="179">
        <f>4A!Y141/4A!$X141</f>
        <v>1</v>
      </c>
      <c r="R142" s="749">
        <f>4A!Z141/4A!$X141</f>
        <v>0</v>
      </c>
      <c r="S142" s="179">
        <f>4A!AB141/4A!AA141</f>
        <v>1</v>
      </c>
      <c r="T142" s="749">
        <f>4A!AC141/4A!AA141</f>
        <v>0</v>
      </c>
      <c r="U142" s="179"/>
      <c r="V142" s="749"/>
      <c r="W142" s="179">
        <f>4A!AH141/4A!$AG141</f>
        <v>1</v>
      </c>
      <c r="X142" s="180">
        <f>4A!AI141/4A!$AG141</f>
        <v>0</v>
      </c>
    </row>
    <row r="143" spans="1:24" ht="15.75" hidden="1" outlineLevel="1">
      <c r="A143" s="595">
        <v>43862</v>
      </c>
      <c r="B143" s="599" t="s">
        <v>593</v>
      </c>
      <c r="C143" s="230"/>
      <c r="D143" s="751"/>
      <c r="E143" s="756"/>
      <c r="F143" s="748"/>
      <c r="G143" s="230"/>
      <c r="H143" s="748"/>
      <c r="I143" s="230"/>
      <c r="J143" s="748"/>
      <c r="K143" s="230"/>
      <c r="L143" s="748"/>
      <c r="M143" s="230"/>
      <c r="N143" s="748"/>
      <c r="O143" s="230"/>
      <c r="P143" s="748"/>
      <c r="Q143" s="230"/>
      <c r="R143" s="748"/>
      <c r="S143" s="230"/>
      <c r="T143" s="748"/>
      <c r="U143" s="230"/>
      <c r="V143" s="748"/>
      <c r="W143" s="230"/>
      <c r="X143" s="229"/>
    </row>
    <row r="144" spans="1:24" ht="15.75" hidden="1" outlineLevel="1">
      <c r="A144" s="595">
        <v>43862</v>
      </c>
      <c r="B144" s="599" t="s">
        <v>594</v>
      </c>
      <c r="C144" s="179"/>
      <c r="D144" s="757"/>
      <c r="E144" s="758"/>
      <c r="F144" s="749"/>
      <c r="G144" s="179">
        <f>4A!J143/4A!$I143</f>
        <v>1</v>
      </c>
      <c r="H144" s="749">
        <f>4A!K143/4A!$I143</f>
        <v>0</v>
      </c>
      <c r="I144" s="179">
        <f>4A!J143/4A!$I143</f>
        <v>1</v>
      </c>
      <c r="J144" s="749">
        <f>4A!K143/4A!$I143</f>
        <v>0</v>
      </c>
      <c r="K144" s="179">
        <f>4A!J143/4A!$I143</f>
        <v>1</v>
      </c>
      <c r="L144" s="749">
        <f>4A!K143/4A!$I143</f>
        <v>0</v>
      </c>
      <c r="M144" s="179"/>
      <c r="N144" s="749"/>
      <c r="O144" s="179">
        <f>4A!V143/4A!$U143</f>
        <v>1</v>
      </c>
      <c r="P144" s="749">
        <f>4A!W143/4A!$U143</f>
        <v>0</v>
      </c>
      <c r="Q144" s="179"/>
      <c r="R144" s="749"/>
      <c r="S144" s="179">
        <f>4A!AB143/4A!AA143</f>
        <v>0.9948260834632962</v>
      </c>
      <c r="T144" s="749">
        <f>4A!AC143/4A!AA143</f>
        <v>0.005173916536703904</v>
      </c>
      <c r="U144" s="179"/>
      <c r="V144" s="749"/>
      <c r="W144" s="179">
        <f>4A!AH143/4A!$AG143</f>
        <v>0.9948260834632962</v>
      </c>
      <c r="X144" s="180">
        <f>4A!AI143/4A!$AG143</f>
        <v>0.005173916536703904</v>
      </c>
    </row>
    <row r="145" spans="1:24" ht="15.75" hidden="1" outlineLevel="1">
      <c r="A145" s="595">
        <v>43862</v>
      </c>
      <c r="B145" s="599" t="s">
        <v>670</v>
      </c>
      <c r="C145" s="230"/>
      <c r="D145" s="751"/>
      <c r="E145" s="756"/>
      <c r="F145" s="748"/>
      <c r="G145" s="230"/>
      <c r="H145" s="748"/>
      <c r="I145" s="230"/>
      <c r="J145" s="748"/>
      <c r="K145" s="230"/>
      <c r="L145" s="748"/>
      <c r="M145" s="230"/>
      <c r="N145" s="748"/>
      <c r="O145" s="230"/>
      <c r="P145" s="748"/>
      <c r="Q145" s="230">
        <f>4A!Y144/4A!$X144</f>
        <v>1</v>
      </c>
      <c r="R145" s="748">
        <f>4A!Z144/4A!$X144</f>
        <v>0</v>
      </c>
      <c r="S145" s="230">
        <f>4A!AB144/4A!AA144</f>
        <v>1</v>
      </c>
      <c r="T145" s="748">
        <f>4A!AC144/4A!AA144</f>
        <v>0</v>
      </c>
      <c r="U145" s="230"/>
      <c r="V145" s="748"/>
      <c r="W145" s="230"/>
      <c r="X145" s="229"/>
    </row>
    <row r="146" spans="1:24" ht="15.75" hidden="1" outlineLevel="1">
      <c r="A146" s="595">
        <v>43862</v>
      </c>
      <c r="B146" s="599" t="s">
        <v>595</v>
      </c>
      <c r="C146" s="179"/>
      <c r="D146" s="757"/>
      <c r="E146" s="758">
        <f>4A!G145/4A!$F145</f>
        <v>0.8568461013204659</v>
      </c>
      <c r="F146" s="749">
        <f>4A!H145/4A!$F145</f>
        <v>0.14315389867953404</v>
      </c>
      <c r="G146" s="179">
        <f>4A!J145/4A!$I145</f>
        <v>0.9739699272954869</v>
      </c>
      <c r="H146" s="749">
        <f>4A!K145/4A!$I145</f>
        <v>0.026030072704513133</v>
      </c>
      <c r="I146" s="179">
        <f>4A!J145/4A!$I145</f>
        <v>0.9739699272954869</v>
      </c>
      <c r="J146" s="749">
        <f>4A!K145/4A!$I145</f>
        <v>0.026030072704513133</v>
      </c>
      <c r="K146" s="179">
        <f>4A!J145/4A!$I145</f>
        <v>0.9739699272954869</v>
      </c>
      <c r="L146" s="749">
        <f>4A!K145/4A!$I145</f>
        <v>0.026030072704513133</v>
      </c>
      <c r="M146" s="179">
        <f>4A!S145/4A!$R145</f>
        <v>0.9497409086879638</v>
      </c>
      <c r="N146" s="749">
        <f>4A!T145/4A!$R145</f>
        <v>0.05025909131203615</v>
      </c>
      <c r="O146" s="179">
        <f>4A!V145/4A!$U145</f>
        <v>0.9928645884408375</v>
      </c>
      <c r="P146" s="749">
        <f>4A!W145/4A!$U145</f>
        <v>0.007135411559162604</v>
      </c>
      <c r="Q146" s="179">
        <f>4A!Y145/4A!$X145</f>
        <v>0.9417848770261128</v>
      </c>
      <c r="R146" s="749">
        <f>4A!Z145/4A!$X145</f>
        <v>0.058215122973887125</v>
      </c>
      <c r="S146" s="179">
        <f>4A!AB145/4A!AA145</f>
        <v>0.961440725552012</v>
      </c>
      <c r="T146" s="749">
        <f>4A!AC145/4A!AA145</f>
        <v>0.03855927444798803</v>
      </c>
      <c r="U146" s="179"/>
      <c r="V146" s="749"/>
      <c r="W146" s="179">
        <f>4A!AH145/4A!$AG145</f>
        <v>0.96188934549385</v>
      </c>
      <c r="X146" s="180">
        <f>4A!AI145/4A!$AG145</f>
        <v>0.038110654506150254</v>
      </c>
    </row>
    <row r="147" spans="1:24" ht="15.75" hidden="1" outlineLevel="1">
      <c r="A147" s="595">
        <v>43862</v>
      </c>
      <c r="B147" s="599" t="s">
        <v>596</v>
      </c>
      <c r="C147" s="230"/>
      <c r="D147" s="751"/>
      <c r="E147" s="756">
        <f>4A!G146/4A!$F146</f>
        <v>0.9361667637755857</v>
      </c>
      <c r="F147" s="748">
        <f>4A!H146/4A!$F146</f>
        <v>0.0638332362244142</v>
      </c>
      <c r="G147" s="230">
        <f>4A!J146/4A!$I146</f>
        <v>0.9820571195651914</v>
      </c>
      <c r="H147" s="748">
        <f>4A!K146/4A!$I146</f>
        <v>0.017942880434808718</v>
      </c>
      <c r="I147" s="230">
        <f>4A!J146/4A!$I146</f>
        <v>0.9820571195651914</v>
      </c>
      <c r="J147" s="748">
        <f>4A!K146/4A!$I146</f>
        <v>0.017942880434808718</v>
      </c>
      <c r="K147" s="230">
        <f>4A!J146/4A!$I146</f>
        <v>0.9820571195651914</v>
      </c>
      <c r="L147" s="748">
        <f>4A!K146/4A!$I146</f>
        <v>0.017942880434808718</v>
      </c>
      <c r="M147" s="230">
        <f>4A!S146/4A!$R146</f>
        <v>0.9703103295641458</v>
      </c>
      <c r="N147" s="748">
        <f>4A!T146/4A!$R146</f>
        <v>0.029689670435854184</v>
      </c>
      <c r="O147" s="230">
        <f>4A!V146/4A!$U146</f>
        <v>0.9795876621848525</v>
      </c>
      <c r="P147" s="748">
        <f>4A!W146/4A!$U146</f>
        <v>0.02041233781514742</v>
      </c>
      <c r="Q147" s="230">
        <f>4A!Y146/4A!$X146</f>
        <v>0.9981607045076625</v>
      </c>
      <c r="R147" s="748">
        <f>4A!Z146/4A!$X146</f>
        <v>0.0018392954923376042</v>
      </c>
      <c r="S147" s="230">
        <f>4A!AB146/4A!AA146</f>
        <v>0.9828941624547474</v>
      </c>
      <c r="T147" s="748">
        <f>4A!AC146/4A!AA146</f>
        <v>0.01710583754525267</v>
      </c>
      <c r="U147" s="230"/>
      <c r="V147" s="748"/>
      <c r="W147" s="230">
        <f>4A!AH146/4A!$AG146</f>
        <v>0.982513582400482</v>
      </c>
      <c r="X147" s="229">
        <f>4A!AI146/4A!$AG146</f>
        <v>0.01748641759951794</v>
      </c>
    </row>
    <row r="148" spans="1:24" ht="15.75" hidden="1" outlineLevel="1">
      <c r="A148" s="595">
        <v>43862</v>
      </c>
      <c r="B148" s="599" t="s">
        <v>597</v>
      </c>
      <c r="C148" s="179"/>
      <c r="D148" s="757"/>
      <c r="E148" s="758"/>
      <c r="F148" s="749"/>
      <c r="G148" s="179">
        <f>4A!J147/4A!$I147</f>
        <v>0.9955679669528779</v>
      </c>
      <c r="H148" s="749">
        <f>4A!K147/4A!$I147</f>
        <v>0.0044320330471221605</v>
      </c>
      <c r="I148" s="179">
        <f>4A!J147/4A!$I147</f>
        <v>0.9955679669528779</v>
      </c>
      <c r="J148" s="749">
        <f>4A!K147/4A!$I147</f>
        <v>0.0044320330471221605</v>
      </c>
      <c r="K148" s="179">
        <f>4A!J147/4A!$I147</f>
        <v>0.9955679669528779</v>
      </c>
      <c r="L148" s="749">
        <f>4A!K147/4A!$I147</f>
        <v>0.0044320330471221605</v>
      </c>
      <c r="M148" s="179">
        <f>4A!S147/4A!$R147</f>
        <v>0.9930229264269352</v>
      </c>
      <c r="N148" s="749">
        <f>4A!T147/4A!$R147</f>
        <v>0.006977073573064772</v>
      </c>
      <c r="O148" s="179">
        <f>4A!V147/4A!$U147</f>
        <v>0.9951017670586444</v>
      </c>
      <c r="P148" s="749">
        <f>4A!W147/4A!$U147</f>
        <v>0.004898232941355657</v>
      </c>
      <c r="Q148" s="179"/>
      <c r="R148" s="749"/>
      <c r="S148" s="179">
        <f>4A!AB147/4A!AA147</f>
        <v>0.9953654468598123</v>
      </c>
      <c r="T148" s="749">
        <f>4A!AC147/4A!AA147</f>
        <v>0.004634553140187745</v>
      </c>
      <c r="U148" s="179"/>
      <c r="V148" s="749"/>
      <c r="W148" s="179"/>
      <c r="X148" s="180"/>
    </row>
    <row r="149" spans="1:24" ht="15.75" collapsed="1">
      <c r="A149" s="595">
        <v>43862</v>
      </c>
      <c r="B149" s="599" t="s">
        <v>598</v>
      </c>
      <c r="C149" s="230"/>
      <c r="D149" s="751"/>
      <c r="E149" s="756">
        <f>4A!G148/4A!$F148</f>
        <v>0.9416271928108036</v>
      </c>
      <c r="F149" s="748">
        <f>4A!H148/4A!$F148</f>
        <v>0.05837280718919642</v>
      </c>
      <c r="G149" s="230">
        <f>4A!J148/4A!$I148</f>
        <v>0.9848483398682294</v>
      </c>
      <c r="H149" s="748">
        <f>4A!K148/4A!$I148</f>
        <v>0.01515166013177071</v>
      </c>
      <c r="I149" s="230">
        <f>4A!J148/4A!$I148</f>
        <v>0.9848483398682294</v>
      </c>
      <c r="J149" s="748">
        <f>4A!K148/4A!$I148</f>
        <v>0.01515166013177071</v>
      </c>
      <c r="K149" s="230">
        <f>4A!J148/4A!$I148</f>
        <v>0.9848483398682294</v>
      </c>
      <c r="L149" s="748">
        <f>4A!K148/4A!$I148</f>
        <v>0.01515166013177071</v>
      </c>
      <c r="M149" s="230">
        <f>4A!S148/4A!$R148</f>
        <v>0.9550664644896124</v>
      </c>
      <c r="N149" s="748">
        <f>4A!T148/4A!$R148</f>
        <v>0.044933535510387396</v>
      </c>
      <c r="O149" s="230">
        <f>4A!V148/4A!$U148</f>
        <v>0.9508382732456176</v>
      </c>
      <c r="P149" s="748">
        <f>4A!W148/4A!$U148</f>
        <v>0.04916172675438246</v>
      </c>
      <c r="Q149" s="230">
        <f>4A!Y148/4A!$X148</f>
        <v>0.9807577828136241</v>
      </c>
      <c r="R149" s="748">
        <f>4A!Z148/4A!$X148</f>
        <v>0.019242217186375834</v>
      </c>
      <c r="S149" s="230">
        <f>4A!AB148/4A!AA148</f>
        <v>0.9813155905532738</v>
      </c>
      <c r="T149" s="748">
        <f>4A!AC148/4A!AA148</f>
        <v>0.018684409446726214</v>
      </c>
      <c r="U149" s="230"/>
      <c r="V149" s="748"/>
      <c r="W149" s="230">
        <f>4A!AH148/4A!$AG148</f>
        <v>0.98115035520978</v>
      </c>
      <c r="X149" s="229">
        <f>4A!AI148/4A!$AG148</f>
        <v>0.018849644790219736</v>
      </c>
    </row>
    <row r="150" spans="1:24" ht="15.75" hidden="1" outlineLevel="2">
      <c r="A150" s="595">
        <v>43891</v>
      </c>
      <c r="B150" s="599" t="s">
        <v>574</v>
      </c>
      <c r="C150" s="179"/>
      <c r="D150" s="757"/>
      <c r="E150" s="758">
        <f>4A!G149/4A!$F149</f>
        <v>0.7650124896327585</v>
      </c>
      <c r="F150" s="749">
        <f>4A!H149/4A!$F149</f>
        <v>0.2349875103672415</v>
      </c>
      <c r="G150" s="179">
        <f>4A!J149/4A!$I149</f>
        <v>0.8985211192865943</v>
      </c>
      <c r="H150" s="749">
        <f>4A!K149/4A!$I149</f>
        <v>0.10147888071340568</v>
      </c>
      <c r="I150" s="179">
        <f>4A!J149/4A!$I149</f>
        <v>0.8985211192865943</v>
      </c>
      <c r="J150" s="749">
        <f>4A!K149/4A!$I149</f>
        <v>0.10147888071340568</v>
      </c>
      <c r="K150" s="179">
        <f>4A!J149/4A!$I149</f>
        <v>0.8985211192865943</v>
      </c>
      <c r="L150" s="749">
        <f>4A!K149/4A!$I149</f>
        <v>0.10147888071340568</v>
      </c>
      <c r="M150" s="179">
        <f>4A!S149/4A!$R149</f>
        <v>0.9688172859514024</v>
      </c>
      <c r="N150" s="749">
        <f>4A!T149/4A!$R149</f>
        <v>0.031182714048597585</v>
      </c>
      <c r="O150" s="179">
        <f>4A!V149/4A!$U149</f>
        <v>1</v>
      </c>
      <c r="P150" s="749">
        <f>4A!W149/4A!$U149</f>
        <v>0</v>
      </c>
      <c r="Q150" s="179"/>
      <c r="R150" s="749"/>
      <c r="S150" s="179">
        <f>4A!AB149/4A!AA149</f>
        <v>0.9319532064470825</v>
      </c>
      <c r="T150" s="749">
        <f>4A!AC149/4A!AA149</f>
        <v>0.06804679355291758</v>
      </c>
      <c r="U150" s="179"/>
      <c r="V150" s="749"/>
      <c r="W150" s="179">
        <f>4A!AH149/4A!$AG149</f>
        <v>0.9319532064470825</v>
      </c>
      <c r="X150" s="180">
        <f>4A!AI149/4A!$AG149</f>
        <v>0.06804679355291755</v>
      </c>
    </row>
    <row r="151" spans="1:24" ht="15.75" hidden="1" outlineLevel="2">
      <c r="A151" s="595">
        <v>43891</v>
      </c>
      <c r="B151" s="599" t="s">
        <v>576</v>
      </c>
      <c r="C151" s="230"/>
      <c r="D151" s="751"/>
      <c r="E151" s="756"/>
      <c r="F151" s="748"/>
      <c r="G151" s="230">
        <f>4A!J150/4A!$I150</f>
        <v>0.1831674871500507</v>
      </c>
      <c r="H151" s="748">
        <f>4A!K150/4A!$I150</f>
        <v>0.8168325128499493</v>
      </c>
      <c r="I151" s="230">
        <f>4A!J150/4A!$I150</f>
        <v>0.1831674871500507</v>
      </c>
      <c r="J151" s="748">
        <f>4A!K150/4A!$I150</f>
        <v>0.8168325128499493</v>
      </c>
      <c r="K151" s="230">
        <f>4A!J150/4A!$I150</f>
        <v>0.1831674871500507</v>
      </c>
      <c r="L151" s="748">
        <f>4A!K150/4A!$I150</f>
        <v>0.8168325128499493</v>
      </c>
      <c r="M151" s="230">
        <f>4A!S150/4A!$R150</f>
        <v>1</v>
      </c>
      <c r="N151" s="748">
        <f>4A!T150/4A!$R150</f>
        <v>0</v>
      </c>
      <c r="O151" s="230">
        <f>4A!V150/4A!$U150</f>
        <v>0.6050488580506416</v>
      </c>
      <c r="P151" s="748">
        <f>4A!W150/4A!$U150</f>
        <v>0.3949511419493585</v>
      </c>
      <c r="Q151" s="230"/>
      <c r="R151" s="748"/>
      <c r="S151" s="230">
        <f>4A!AB150/4A!AA150</f>
        <v>0.6180334325167636</v>
      </c>
      <c r="T151" s="748">
        <f>4A!AC150/4A!AA150</f>
        <v>0.3819665674832365</v>
      </c>
      <c r="U151" s="230"/>
      <c r="V151" s="748"/>
      <c r="W151" s="230">
        <f>4A!AH150/4A!$AG150</f>
        <v>0.6180334325167635</v>
      </c>
      <c r="X151" s="229">
        <f>4A!AI150/4A!$AG150</f>
        <v>0.3819665674832365</v>
      </c>
    </row>
    <row r="152" spans="1:24" ht="15.75" hidden="1" outlineLevel="2">
      <c r="A152" s="595">
        <v>43891</v>
      </c>
      <c r="B152" s="599" t="s">
        <v>577</v>
      </c>
      <c r="C152" s="179"/>
      <c r="D152" s="757"/>
      <c r="E152" s="758"/>
      <c r="F152" s="749"/>
      <c r="G152" s="179">
        <f>4A!J151/4A!$I151</f>
        <v>0.9838115742541538</v>
      </c>
      <c r="H152" s="749">
        <f>4A!K151/4A!$I151</f>
        <v>0.016188425745846245</v>
      </c>
      <c r="I152" s="179">
        <f>4A!J151/4A!$I151</f>
        <v>0.9838115742541538</v>
      </c>
      <c r="J152" s="749">
        <f>4A!K151/4A!$I151</f>
        <v>0.016188425745846245</v>
      </c>
      <c r="K152" s="179">
        <f>4A!J151/4A!$I151</f>
        <v>0.9838115742541538</v>
      </c>
      <c r="L152" s="749">
        <f>4A!K151/4A!$I151</f>
        <v>0.016188425745846245</v>
      </c>
      <c r="M152" s="179">
        <f>4A!S151/4A!$R151</f>
        <v>0.9682830635099444</v>
      </c>
      <c r="N152" s="749">
        <f>4A!T151/4A!$R151</f>
        <v>0.03171693649005562</v>
      </c>
      <c r="O152" s="179">
        <f>4A!V151/4A!$U151</f>
        <v>0.9383870475761641</v>
      </c>
      <c r="P152" s="749">
        <f>4A!W151/4A!$U151</f>
        <v>0.06161295242383579</v>
      </c>
      <c r="Q152" s="179">
        <f>4A!Y151/4A!$X151</f>
        <v>0.9900621066894015</v>
      </c>
      <c r="R152" s="749">
        <f>4A!Z151/4A!$X151</f>
        <v>0.009937893310598434</v>
      </c>
      <c r="S152" s="179">
        <f>4A!AB151/4A!AA151</f>
        <v>0.9810218096711967</v>
      </c>
      <c r="T152" s="749">
        <f>4A!AC151/4A!AA151</f>
        <v>0.018978190328803247</v>
      </c>
      <c r="U152" s="179"/>
      <c r="V152" s="749"/>
      <c r="W152" s="179">
        <f>4A!AH151/4A!$AG151</f>
        <v>0.9802970196151053</v>
      </c>
      <c r="X152" s="180">
        <f>4A!AI151/4A!$AG151</f>
        <v>0.01970298038489472</v>
      </c>
    </row>
    <row r="153" spans="1:24" ht="15.75" hidden="1" outlineLevel="2">
      <c r="A153" s="595">
        <v>43891</v>
      </c>
      <c r="B153" s="599" t="s">
        <v>599</v>
      </c>
      <c r="C153" s="230"/>
      <c r="D153" s="751"/>
      <c r="E153" s="756">
        <f>4A!G152/4A!$F152</f>
        <v>0</v>
      </c>
      <c r="F153" s="748">
        <f>4A!H152/4A!$F152</f>
        <v>1</v>
      </c>
      <c r="G153" s="230">
        <f>4A!J152/4A!$I152</f>
        <v>0.9459203860739821</v>
      </c>
      <c r="H153" s="748">
        <f>4A!K152/4A!$I152</f>
        <v>0.05407961392601787</v>
      </c>
      <c r="I153" s="230">
        <f>4A!J152/4A!$I152</f>
        <v>0.9459203860739821</v>
      </c>
      <c r="J153" s="748">
        <f>4A!K152/4A!$I152</f>
        <v>0.05407961392601787</v>
      </c>
      <c r="K153" s="230">
        <f>4A!J152/4A!$I152</f>
        <v>0.9459203860739821</v>
      </c>
      <c r="L153" s="748">
        <f>4A!K152/4A!$I152</f>
        <v>0.05407961392601787</v>
      </c>
      <c r="M153" s="230">
        <f>4A!S152/4A!$R152</f>
        <v>0.9740388775650725</v>
      </c>
      <c r="N153" s="748">
        <f>4A!T152/4A!$R152</f>
        <v>0.025961122434927604</v>
      </c>
      <c r="O153" s="230">
        <f>4A!V152/4A!$U152</f>
        <v>0.9915103543559499</v>
      </c>
      <c r="P153" s="748">
        <f>4A!W152/4A!$U152</f>
        <v>0.008489645644050017</v>
      </c>
      <c r="Q153" s="230">
        <f>4A!Y152/4A!$X152</f>
        <v>1</v>
      </c>
      <c r="R153" s="748">
        <f>4A!Z152/4A!$X152</f>
        <v>0</v>
      </c>
      <c r="S153" s="230">
        <f>4A!AB152/4A!AA152</f>
        <v>0.9475684842484337</v>
      </c>
      <c r="T153" s="748">
        <f>4A!AC152/4A!AA152</f>
        <v>0.0524315157515664</v>
      </c>
      <c r="U153" s="230"/>
      <c r="V153" s="748"/>
      <c r="W153" s="230">
        <f>4A!AH152/4A!$AG152</f>
        <v>0.9473421799343229</v>
      </c>
      <c r="X153" s="229">
        <f>4A!AI152/4A!$AG152</f>
        <v>0.05265782006567695</v>
      </c>
    </row>
    <row r="154" spans="1:24" ht="15.75" hidden="1" outlineLevel="2">
      <c r="A154" s="595">
        <v>43891</v>
      </c>
      <c r="B154" s="599" t="s">
        <v>666</v>
      </c>
      <c r="C154" s="179"/>
      <c r="D154" s="757"/>
      <c r="E154" s="758"/>
      <c r="F154" s="749"/>
      <c r="G154" s="179">
        <f>4A!J153/4A!$I153</f>
        <v>1</v>
      </c>
      <c r="H154" s="749">
        <f>4A!K153/4A!$I153</f>
        <v>0</v>
      </c>
      <c r="I154" s="179">
        <f>4A!J153/4A!$I153</f>
        <v>1</v>
      </c>
      <c r="J154" s="749">
        <f>4A!K153/4A!$I153</f>
        <v>0</v>
      </c>
      <c r="K154" s="179">
        <f>4A!J153/4A!$I153</f>
        <v>1</v>
      </c>
      <c r="L154" s="749">
        <f>4A!K153/4A!$I153</f>
        <v>0</v>
      </c>
      <c r="M154" s="179">
        <f>4A!S153/4A!$R153</f>
        <v>1</v>
      </c>
      <c r="N154" s="749">
        <f>4A!T153/4A!$R153</f>
        <v>0</v>
      </c>
      <c r="O154" s="179"/>
      <c r="P154" s="749"/>
      <c r="Q154" s="179"/>
      <c r="R154" s="749"/>
      <c r="S154" s="179">
        <f>4A!AB153/4A!AA153</f>
        <v>1</v>
      </c>
      <c r="T154" s="749">
        <f>4A!AC153/4A!AA153</f>
        <v>0</v>
      </c>
      <c r="U154" s="179"/>
      <c r="V154" s="749"/>
      <c r="W154" s="179">
        <f>4A!AH153/4A!$AG153</f>
        <v>1</v>
      </c>
      <c r="X154" s="180">
        <f>4A!AI153/4A!$AG153</f>
        <v>0</v>
      </c>
    </row>
    <row r="155" spans="1:24" ht="15.75" hidden="1" outlineLevel="2">
      <c r="A155" s="595">
        <v>43891</v>
      </c>
      <c r="B155" s="599" t="s">
        <v>580</v>
      </c>
      <c r="C155" s="230"/>
      <c r="D155" s="751"/>
      <c r="E155" s="756"/>
      <c r="F155" s="748"/>
      <c r="G155" s="230">
        <f>4A!J154/4A!$I154</f>
        <v>1</v>
      </c>
      <c r="H155" s="748">
        <f>4A!K154/4A!$I154</f>
        <v>0</v>
      </c>
      <c r="I155" s="230">
        <f>4A!J154/4A!$I154</f>
        <v>1</v>
      </c>
      <c r="J155" s="748">
        <f>4A!K154/4A!$I154</f>
        <v>0</v>
      </c>
      <c r="K155" s="230">
        <f>4A!J154/4A!$I154</f>
        <v>1</v>
      </c>
      <c r="L155" s="748">
        <f>4A!K154/4A!$I154</f>
        <v>0</v>
      </c>
      <c r="M155" s="230"/>
      <c r="N155" s="748"/>
      <c r="O155" s="230">
        <f>4A!V154/4A!$U154</f>
        <v>1</v>
      </c>
      <c r="P155" s="748">
        <f>4A!W154/4A!$U154</f>
        <v>0</v>
      </c>
      <c r="Q155" s="230">
        <f>4A!Y154/4A!$X154</f>
        <v>0.9577804182783426</v>
      </c>
      <c r="R155" s="748">
        <f>4A!Z154/4A!$X154</f>
        <v>0.04221958172165746</v>
      </c>
      <c r="S155" s="230">
        <f>4A!AB154/4A!AA154</f>
        <v>0.9774307700036142</v>
      </c>
      <c r="T155" s="748">
        <f>4A!AC154/4A!AA154</f>
        <v>0.022569229996385682</v>
      </c>
      <c r="U155" s="230"/>
      <c r="V155" s="748"/>
      <c r="W155" s="230">
        <f>4A!AH154/4A!$AG154</f>
        <v>0.9816991486422928</v>
      </c>
      <c r="X155" s="229">
        <f>4A!AI154/4A!$AG154</f>
        <v>0.018300851357707235</v>
      </c>
    </row>
    <row r="156" spans="1:24" ht="15.75" hidden="1" outlineLevel="2">
      <c r="A156" s="595">
        <v>43891</v>
      </c>
      <c r="B156" s="599" t="s">
        <v>581</v>
      </c>
      <c r="C156" s="179"/>
      <c r="D156" s="757"/>
      <c r="E156" s="758">
        <f>4A!G155/4A!$F155</f>
        <v>1</v>
      </c>
      <c r="F156" s="749">
        <f>4A!H155/4A!$F155</f>
        <v>0</v>
      </c>
      <c r="G156" s="179">
        <f>4A!J155/4A!$I155</f>
        <v>0.9466722238640967</v>
      </c>
      <c r="H156" s="749">
        <f>4A!K155/4A!$I155</f>
        <v>0.05332777613590341</v>
      </c>
      <c r="I156" s="179">
        <f>4A!J155/4A!$I155</f>
        <v>0.9466722238640967</v>
      </c>
      <c r="J156" s="749">
        <f>4A!K155/4A!$I155</f>
        <v>0.05332777613590341</v>
      </c>
      <c r="K156" s="179">
        <f>4A!J155/4A!$I155</f>
        <v>0.9466722238640967</v>
      </c>
      <c r="L156" s="749">
        <f>4A!K155/4A!$I155</f>
        <v>0.05332777613590341</v>
      </c>
      <c r="M156" s="179">
        <f>4A!S155/4A!$R155</f>
        <v>1</v>
      </c>
      <c r="N156" s="749">
        <f>4A!T155/4A!$R155</f>
        <v>0</v>
      </c>
      <c r="O156" s="179">
        <f>4A!V155/4A!$U155</f>
        <v>0.8795205509705089</v>
      </c>
      <c r="P156" s="749">
        <f>4A!W155/4A!$U155</f>
        <v>0.12047944902949112</v>
      </c>
      <c r="Q156" s="179"/>
      <c r="R156" s="749"/>
      <c r="S156" s="179">
        <f>4A!AB155/4A!AA155</f>
        <v>0.9466728268764845</v>
      </c>
      <c r="T156" s="749">
        <f>4A!AC155/4A!AA155</f>
        <v>0.053327173123515516</v>
      </c>
      <c r="U156" s="179"/>
      <c r="V156" s="749"/>
      <c r="W156" s="179">
        <f>4A!AH155/4A!$AG155</f>
        <v>0.9466728268764846</v>
      </c>
      <c r="X156" s="180">
        <f>4A!AI155/4A!$AG155</f>
        <v>0.053327173123515516</v>
      </c>
    </row>
    <row r="157" spans="1:24" ht="15.75" hidden="1" outlineLevel="2">
      <c r="A157" s="595">
        <v>43891</v>
      </c>
      <c r="B157" s="599" t="s">
        <v>582</v>
      </c>
      <c r="C157" s="230"/>
      <c r="D157" s="751"/>
      <c r="E157" s="756"/>
      <c r="F157" s="748"/>
      <c r="G157" s="230"/>
      <c r="H157" s="748"/>
      <c r="I157" s="230"/>
      <c r="J157" s="748"/>
      <c r="K157" s="230"/>
      <c r="L157" s="748"/>
      <c r="M157" s="230"/>
      <c r="N157" s="748"/>
      <c r="O157" s="230"/>
      <c r="P157" s="748"/>
      <c r="Q157" s="230"/>
      <c r="R157" s="748"/>
      <c r="S157" s="230"/>
      <c r="T157" s="748"/>
      <c r="U157" s="230"/>
      <c r="V157" s="748"/>
      <c r="W157" s="230"/>
      <c r="X157" s="229"/>
    </row>
    <row r="158" spans="1:24" ht="15.75" hidden="1" outlineLevel="2">
      <c r="A158" s="595">
        <v>43891</v>
      </c>
      <c r="B158" s="599" t="s">
        <v>584</v>
      </c>
      <c r="C158" s="179"/>
      <c r="D158" s="757"/>
      <c r="E158" s="758">
        <f>4A!G157/4A!$F157</f>
        <v>0.9990245546824336</v>
      </c>
      <c r="F158" s="749">
        <f>4A!H157/4A!$F157</f>
        <v>0.0009754453175664268</v>
      </c>
      <c r="G158" s="179">
        <f>4A!J157/4A!$I157</f>
        <v>0.9899851516270959</v>
      </c>
      <c r="H158" s="749">
        <f>4A!K157/4A!$I157</f>
        <v>0.010014848372904195</v>
      </c>
      <c r="I158" s="179">
        <f>4A!J157/4A!$I157</f>
        <v>0.9899851516270959</v>
      </c>
      <c r="J158" s="749">
        <f>4A!K157/4A!$I157</f>
        <v>0.010014848372904195</v>
      </c>
      <c r="K158" s="179">
        <f>4A!J157/4A!$I157</f>
        <v>0.9899851516270959</v>
      </c>
      <c r="L158" s="749">
        <f>4A!K157/4A!$I157</f>
        <v>0.010014848372904195</v>
      </c>
      <c r="M158" s="179">
        <f>4A!S157/4A!$R157</f>
        <v>0.93634417547693</v>
      </c>
      <c r="N158" s="749">
        <f>4A!T157/4A!$R157</f>
        <v>0.06365582452306996</v>
      </c>
      <c r="O158" s="179">
        <f>4A!V157/4A!$U157</f>
        <v>0.9709403889691647</v>
      </c>
      <c r="P158" s="749">
        <f>4A!W157/4A!$U157</f>
        <v>0.029059611030835333</v>
      </c>
      <c r="Q158" s="179">
        <f>4A!Y157/4A!$X157</f>
        <v>0.9996322769973427</v>
      </c>
      <c r="R158" s="749">
        <f>4A!Z157/4A!$X157</f>
        <v>0.00036772300265732215</v>
      </c>
      <c r="S158" s="179">
        <f>4A!AB157/4A!AA157</f>
        <v>0.9897501481590127</v>
      </c>
      <c r="T158" s="749">
        <f>4A!AC157/4A!AA157</f>
        <v>0.010249851840987265</v>
      </c>
      <c r="U158" s="179"/>
      <c r="V158" s="749"/>
      <c r="W158" s="179">
        <f>4A!AH157/4A!$AG157</f>
        <v>0.9897416241818962</v>
      </c>
      <c r="X158" s="180">
        <f>4A!AI157/4A!$AG157</f>
        <v>0.010258375818103724</v>
      </c>
    </row>
    <row r="159" spans="1:24" ht="15.75" hidden="1" outlineLevel="2">
      <c r="A159" s="595">
        <v>43891</v>
      </c>
      <c r="B159" s="599" t="s">
        <v>585</v>
      </c>
      <c r="C159" s="230"/>
      <c r="D159" s="751"/>
      <c r="E159" s="756">
        <f>4A!G158/4A!$F158</f>
        <v>0.9250806196433492</v>
      </c>
      <c r="F159" s="748">
        <f>4A!H158/4A!$F158</f>
        <v>0.07491938035665076</v>
      </c>
      <c r="G159" s="230">
        <f>4A!J158/4A!$I158</f>
        <v>0.947520909289467</v>
      </c>
      <c r="H159" s="748">
        <f>4A!K158/4A!$I158</f>
        <v>0.05247909071053303</v>
      </c>
      <c r="I159" s="230">
        <f>4A!J158/4A!$I158</f>
        <v>0.947520909289467</v>
      </c>
      <c r="J159" s="748">
        <f>4A!K158/4A!$I158</f>
        <v>0.05247909071053303</v>
      </c>
      <c r="K159" s="230">
        <f>4A!J158/4A!$I158</f>
        <v>0.947520909289467</v>
      </c>
      <c r="L159" s="748">
        <f>4A!K158/4A!$I158</f>
        <v>0.05247909071053303</v>
      </c>
      <c r="M159" s="230">
        <f>4A!S158/4A!$R158</f>
        <v>1</v>
      </c>
      <c r="N159" s="748">
        <f>4A!T158/4A!$R158</f>
        <v>0</v>
      </c>
      <c r="O159" s="230">
        <f>4A!V158/4A!$U158</f>
        <v>1</v>
      </c>
      <c r="P159" s="748">
        <f>4A!W158/4A!$U158</f>
        <v>0</v>
      </c>
      <c r="Q159" s="230"/>
      <c r="R159" s="748"/>
      <c r="S159" s="230">
        <f>4A!AB158/4A!AA158</f>
        <v>0.9425354693464977</v>
      </c>
      <c r="T159" s="748">
        <f>4A!AC158/4A!AA158</f>
        <v>0.05746453065350229</v>
      </c>
      <c r="U159" s="230"/>
      <c r="V159" s="748"/>
      <c r="W159" s="230">
        <f>4A!AH158/4A!$AG158</f>
        <v>0.9425354693464979</v>
      </c>
      <c r="X159" s="229">
        <f>4A!AI158/4A!$AG158</f>
        <v>0.0574645306535023</v>
      </c>
    </row>
    <row r="160" spans="1:24" ht="15.75" hidden="1" outlineLevel="2">
      <c r="A160" s="595">
        <v>43891</v>
      </c>
      <c r="B160" s="599" t="s">
        <v>586</v>
      </c>
      <c r="C160" s="179"/>
      <c r="D160" s="757"/>
      <c r="E160" s="758"/>
      <c r="F160" s="749"/>
      <c r="G160" s="179">
        <f>4A!J159/4A!$I159</f>
        <v>1</v>
      </c>
      <c r="H160" s="749">
        <f>4A!K159/4A!$I159</f>
        <v>0</v>
      </c>
      <c r="I160" s="179">
        <f>4A!J159/4A!$I159</f>
        <v>1</v>
      </c>
      <c r="J160" s="749">
        <f>4A!K159/4A!$I159</f>
        <v>0</v>
      </c>
      <c r="K160" s="179">
        <f>4A!J159/4A!$I159</f>
        <v>1</v>
      </c>
      <c r="L160" s="749">
        <f>4A!K159/4A!$I159</f>
        <v>0</v>
      </c>
      <c r="M160" s="179"/>
      <c r="N160" s="749"/>
      <c r="O160" s="179"/>
      <c r="P160" s="749"/>
      <c r="Q160" s="179"/>
      <c r="R160" s="749"/>
      <c r="S160" s="179">
        <f>4A!AB159/4A!AA159</f>
        <v>1</v>
      </c>
      <c r="T160" s="749">
        <f>4A!AC159/4A!AA159</f>
        <v>0</v>
      </c>
      <c r="U160" s="179"/>
      <c r="V160" s="749"/>
      <c r="W160" s="179">
        <f>4A!AH159/4A!$AG159</f>
        <v>1</v>
      </c>
      <c r="X160" s="180">
        <f>4A!AI159/4A!$AG159</f>
        <v>0</v>
      </c>
    </row>
    <row r="161" spans="1:24" ht="15.75" hidden="1" outlineLevel="2">
      <c r="A161" s="595">
        <v>43891</v>
      </c>
      <c r="B161" s="599" t="s">
        <v>587</v>
      </c>
      <c r="C161" s="230"/>
      <c r="D161" s="751"/>
      <c r="E161" s="756">
        <f>4A!G160/4A!$F160</f>
        <v>1</v>
      </c>
      <c r="F161" s="748">
        <f>4A!H160/4A!$F160</f>
        <v>0</v>
      </c>
      <c r="G161" s="230">
        <f>4A!J160/4A!$I160</f>
        <v>0.9873143731812817</v>
      </c>
      <c r="H161" s="748">
        <f>4A!K160/4A!$I160</f>
        <v>0.012685626818718336</v>
      </c>
      <c r="I161" s="230">
        <f>4A!J160/4A!$I160</f>
        <v>0.9873143731812817</v>
      </c>
      <c r="J161" s="748">
        <f>4A!K160/4A!$I160</f>
        <v>0.012685626818718336</v>
      </c>
      <c r="K161" s="230">
        <f>4A!J160/4A!$I160</f>
        <v>0.9873143731812817</v>
      </c>
      <c r="L161" s="748">
        <f>4A!K160/4A!$I160</f>
        <v>0.012685626818718336</v>
      </c>
      <c r="M161" s="230">
        <f>4A!S160/4A!$R160</f>
        <v>0.9929479420530358</v>
      </c>
      <c r="N161" s="748">
        <f>4A!T160/4A!$R160</f>
        <v>0.0070520579469640805</v>
      </c>
      <c r="O161" s="230">
        <f>4A!V160/4A!$U160</f>
        <v>0.9385602176814066</v>
      </c>
      <c r="P161" s="748">
        <f>4A!W160/4A!$U160</f>
        <v>0.06143978231859325</v>
      </c>
      <c r="Q161" s="230">
        <f>4A!Y160/4A!$X160</f>
        <v>0.9792794922872855</v>
      </c>
      <c r="R161" s="748">
        <f>4A!Z160/4A!$X160</f>
        <v>0.020720507712714532</v>
      </c>
      <c r="S161" s="230">
        <f>4A!AB160/4A!AA160</f>
        <v>0.9804011090208754</v>
      </c>
      <c r="T161" s="748">
        <f>4A!AC160/4A!AA160</f>
        <v>0.019598890979124674</v>
      </c>
      <c r="U161" s="230"/>
      <c r="V161" s="748"/>
      <c r="W161" s="230">
        <f>4A!AH160/4A!$AG160</f>
        <v>0.9804492492506605</v>
      </c>
      <c r="X161" s="229">
        <f>4A!AI160/4A!$AG160</f>
        <v>0.01955075074933958</v>
      </c>
    </row>
    <row r="162" spans="1:24" ht="15.75" hidden="1" outlineLevel="2">
      <c r="A162" s="595">
        <v>43891</v>
      </c>
      <c r="B162" s="599" t="s">
        <v>588</v>
      </c>
      <c r="C162" s="179"/>
      <c r="D162" s="757"/>
      <c r="E162" s="758"/>
      <c r="F162" s="749"/>
      <c r="G162" s="179">
        <f>4A!J161/4A!$I161</f>
        <v>1</v>
      </c>
      <c r="H162" s="749">
        <f>4A!K161/4A!$I161</f>
        <v>0</v>
      </c>
      <c r="I162" s="179">
        <f>4A!J161/4A!$I161</f>
        <v>1</v>
      </c>
      <c r="J162" s="749">
        <f>4A!K161/4A!$I161</f>
        <v>0</v>
      </c>
      <c r="K162" s="179">
        <f>4A!J161/4A!$I161</f>
        <v>1</v>
      </c>
      <c r="L162" s="749">
        <f>4A!K161/4A!$I161</f>
        <v>0</v>
      </c>
      <c r="M162" s="179">
        <f>4A!S161/4A!$R161</f>
        <v>1</v>
      </c>
      <c r="N162" s="749">
        <f>4A!T161/4A!$R161</f>
        <v>0</v>
      </c>
      <c r="O162" s="179">
        <f>4A!V161/4A!$U161</f>
        <v>1</v>
      </c>
      <c r="P162" s="749">
        <f>4A!W161/4A!$U161</f>
        <v>0</v>
      </c>
      <c r="Q162" s="179"/>
      <c r="R162" s="749"/>
      <c r="S162" s="179">
        <f>4A!AB161/4A!AA161</f>
        <v>1</v>
      </c>
      <c r="T162" s="749">
        <f>4A!AC161/4A!AA161</f>
        <v>0</v>
      </c>
      <c r="U162" s="179"/>
      <c r="V162" s="749"/>
      <c r="W162" s="179">
        <f>4A!AH161/4A!$AG161</f>
        <v>1</v>
      </c>
      <c r="X162" s="180">
        <f>4A!AI161/4A!$AG161</f>
        <v>0</v>
      </c>
    </row>
    <row r="163" spans="1:24" ht="15.75" hidden="1" outlineLevel="2">
      <c r="A163" s="595">
        <v>43891</v>
      </c>
      <c r="B163" s="599" t="s">
        <v>589</v>
      </c>
      <c r="C163" s="230"/>
      <c r="D163" s="751"/>
      <c r="E163" s="756">
        <f>4A!G162/4A!$F162</f>
        <v>1</v>
      </c>
      <c r="F163" s="748">
        <f>4A!H162/4A!$F162</f>
        <v>0</v>
      </c>
      <c r="G163" s="230">
        <f>4A!J162/4A!$I162</f>
        <v>0.9855732002904616</v>
      </c>
      <c r="H163" s="748">
        <f>4A!K162/4A!$I162</f>
        <v>0.01442679970953839</v>
      </c>
      <c r="I163" s="230">
        <f>4A!J162/4A!$I162</f>
        <v>0.9855732002904616</v>
      </c>
      <c r="J163" s="748">
        <f>4A!K162/4A!$I162</f>
        <v>0.01442679970953839</v>
      </c>
      <c r="K163" s="230">
        <f>4A!J162/4A!$I162</f>
        <v>0.9855732002904616</v>
      </c>
      <c r="L163" s="748">
        <f>4A!K162/4A!$I162</f>
        <v>0.01442679970953839</v>
      </c>
      <c r="M163" s="230">
        <f>4A!S162/4A!$R162</f>
        <v>0.9684307783821618</v>
      </c>
      <c r="N163" s="748">
        <f>4A!T162/4A!$R162</f>
        <v>0.03156922161783815</v>
      </c>
      <c r="O163" s="230">
        <f>4A!V162/4A!$U162</f>
        <v>0.9884019950454335</v>
      </c>
      <c r="P163" s="748">
        <f>4A!W162/4A!$U162</f>
        <v>0.011598004954566659</v>
      </c>
      <c r="Q163" s="230">
        <f>4A!Y162/4A!$X162</f>
        <v>0.9810646591524567</v>
      </c>
      <c r="R163" s="748">
        <f>4A!Z162/4A!$X162</f>
        <v>0.018935340847543263</v>
      </c>
      <c r="S163" s="230">
        <f>4A!AB162/4A!AA162</f>
        <v>0.9853657234225436</v>
      </c>
      <c r="T163" s="748">
        <f>4A!AC162/4A!AA162</f>
        <v>0.014634276577456374</v>
      </c>
      <c r="U163" s="230"/>
      <c r="V163" s="748"/>
      <c r="W163" s="230">
        <f>4A!AH162/4A!$AG162</f>
        <v>0.9856068113084715</v>
      </c>
      <c r="X163" s="229">
        <f>4A!AI162/4A!$AG162</f>
        <v>0.01439318869152852</v>
      </c>
    </row>
    <row r="164" spans="1:24" ht="15.75" hidden="1" outlineLevel="2">
      <c r="A164" s="595">
        <v>43891</v>
      </c>
      <c r="B164" s="599" t="s">
        <v>590</v>
      </c>
      <c r="C164" s="179"/>
      <c r="D164" s="757"/>
      <c r="E164" s="758">
        <f>4A!G163/4A!$F163</f>
        <v>0.9509120573216154</v>
      </c>
      <c r="F164" s="749">
        <f>4A!H163/4A!$F163</f>
        <v>0.0490879426783846</v>
      </c>
      <c r="G164" s="179">
        <f>4A!J163/4A!$I163</f>
        <v>0.9068578464005427</v>
      </c>
      <c r="H164" s="749">
        <f>4A!K163/4A!$I163</f>
        <v>0.09314215359945732</v>
      </c>
      <c r="I164" s="179">
        <f>4A!J163/4A!$I163</f>
        <v>0.9068578464005427</v>
      </c>
      <c r="J164" s="749">
        <f>4A!K163/4A!$I163</f>
        <v>0.09314215359945732</v>
      </c>
      <c r="K164" s="179">
        <f>4A!J163/4A!$I163</f>
        <v>0.9068578464005427</v>
      </c>
      <c r="L164" s="749">
        <f>4A!K163/4A!$I163</f>
        <v>0.09314215359945732</v>
      </c>
      <c r="M164" s="179">
        <f>4A!S163/4A!$R163</f>
        <v>0.8819224169930266</v>
      </c>
      <c r="N164" s="749">
        <f>4A!T163/4A!$R163</f>
        <v>0.11807758300697328</v>
      </c>
      <c r="O164" s="179">
        <f>4A!V163/4A!$U163</f>
        <v>0.860925427965419</v>
      </c>
      <c r="P164" s="749">
        <f>4A!W163/4A!$U163</f>
        <v>0.13907457203458096</v>
      </c>
      <c r="Q164" s="179"/>
      <c r="R164" s="749"/>
      <c r="S164" s="179">
        <f>4A!AB163/4A!AA163</f>
        <v>0.8955282110415688</v>
      </c>
      <c r="T164" s="749">
        <f>4A!AC163/4A!AA163</f>
        <v>0.10447178895843122</v>
      </c>
      <c r="U164" s="179"/>
      <c r="V164" s="749"/>
      <c r="W164" s="179">
        <f>4A!AH163/4A!$AG163</f>
        <v>0.895528211041569</v>
      </c>
      <c r="X164" s="180">
        <f>4A!AI163/4A!$AG163</f>
        <v>0.10447178895843125</v>
      </c>
    </row>
    <row r="165" spans="1:24" ht="15.75" hidden="1" outlineLevel="2">
      <c r="A165" s="595">
        <v>43891</v>
      </c>
      <c r="B165" s="599" t="s">
        <v>591</v>
      </c>
      <c r="C165" s="230"/>
      <c r="D165" s="751"/>
      <c r="E165" s="756"/>
      <c r="F165" s="748"/>
      <c r="G165" s="230">
        <f>4A!J164/4A!$I164</f>
        <v>0.9759485346207009</v>
      </c>
      <c r="H165" s="748">
        <f>4A!K164/4A!$I164</f>
        <v>0.02405146537929911</v>
      </c>
      <c r="I165" s="230">
        <f>4A!J164/4A!$I164</f>
        <v>0.9759485346207009</v>
      </c>
      <c r="J165" s="748">
        <f>4A!K164/4A!$I164</f>
        <v>0.02405146537929911</v>
      </c>
      <c r="K165" s="230">
        <f>4A!J164/4A!$I164</f>
        <v>0.9759485346207009</v>
      </c>
      <c r="L165" s="748">
        <f>4A!K164/4A!$I164</f>
        <v>0.02405146537929911</v>
      </c>
      <c r="M165" s="230"/>
      <c r="N165" s="748"/>
      <c r="O165" s="230"/>
      <c r="P165" s="748"/>
      <c r="Q165" s="230"/>
      <c r="R165" s="748"/>
      <c r="S165" s="230">
        <f>4A!AB164/4A!AA164</f>
        <v>0.9373082200511286</v>
      </c>
      <c r="T165" s="748">
        <f>4A!AC164/4A!AA164</f>
        <v>0.06269177994887151</v>
      </c>
      <c r="U165" s="230"/>
      <c r="V165" s="748"/>
      <c r="W165" s="230">
        <f>4A!AH164/4A!$AG164</f>
        <v>0.9373082200511285</v>
      </c>
      <c r="X165" s="229">
        <f>4A!AI164/4A!$AG164</f>
        <v>0.06269177994887151</v>
      </c>
    </row>
    <row r="166" spans="1:24" ht="15.75" hidden="1" outlineLevel="2">
      <c r="A166" s="595">
        <v>43891</v>
      </c>
      <c r="B166" s="599" t="s">
        <v>592</v>
      </c>
      <c r="C166" s="179"/>
      <c r="D166" s="757"/>
      <c r="E166" s="758"/>
      <c r="F166" s="749"/>
      <c r="G166" s="179"/>
      <c r="H166" s="749"/>
      <c r="I166" s="179"/>
      <c r="J166" s="749"/>
      <c r="K166" s="179"/>
      <c r="L166" s="749"/>
      <c r="M166" s="179"/>
      <c r="N166" s="749"/>
      <c r="O166" s="179"/>
      <c r="P166" s="749"/>
      <c r="Q166" s="179">
        <f>4A!Y165/4A!$X165</f>
        <v>1</v>
      </c>
      <c r="R166" s="749">
        <f>4A!Z165/4A!$X165</f>
        <v>0</v>
      </c>
      <c r="S166" s="179">
        <f>4A!AB165/4A!AA165</f>
        <v>1</v>
      </c>
      <c r="T166" s="749">
        <f>4A!AC165/4A!AA165</f>
        <v>0</v>
      </c>
      <c r="U166" s="179"/>
      <c r="V166" s="749"/>
      <c r="W166" s="179">
        <f>4A!AH165/4A!$AG165</f>
        <v>1</v>
      </c>
      <c r="X166" s="180">
        <f>4A!AI165/4A!$AG165</f>
        <v>0</v>
      </c>
    </row>
    <row r="167" spans="1:24" ht="15.75" hidden="1" outlineLevel="2">
      <c r="A167" s="595">
        <v>43891</v>
      </c>
      <c r="B167" s="599" t="s">
        <v>593</v>
      </c>
      <c r="C167" s="230"/>
      <c r="D167" s="751"/>
      <c r="E167" s="756"/>
      <c r="F167" s="748"/>
      <c r="G167" s="230"/>
      <c r="H167" s="748"/>
      <c r="I167" s="230"/>
      <c r="J167" s="748"/>
      <c r="K167" s="230"/>
      <c r="L167" s="748"/>
      <c r="M167" s="230"/>
      <c r="N167" s="748"/>
      <c r="O167" s="230"/>
      <c r="P167" s="748"/>
      <c r="Q167" s="230"/>
      <c r="R167" s="748"/>
      <c r="S167" s="230"/>
      <c r="T167" s="748"/>
      <c r="U167" s="230"/>
      <c r="V167" s="748"/>
      <c r="W167" s="230"/>
      <c r="X167" s="229"/>
    </row>
    <row r="168" spans="1:24" ht="15.75" hidden="1" outlineLevel="2">
      <c r="A168" s="595">
        <v>43891</v>
      </c>
      <c r="B168" s="599" t="s">
        <v>594</v>
      </c>
      <c r="C168" s="179"/>
      <c r="D168" s="757"/>
      <c r="E168" s="758"/>
      <c r="F168" s="749"/>
      <c r="G168" s="179">
        <f>4A!J167/4A!$I167</f>
        <v>1</v>
      </c>
      <c r="H168" s="749">
        <f>4A!K167/4A!$I167</f>
        <v>0</v>
      </c>
      <c r="I168" s="179">
        <f>4A!J167/4A!$I167</f>
        <v>1</v>
      </c>
      <c r="J168" s="749">
        <f>4A!K167/4A!$I167</f>
        <v>0</v>
      </c>
      <c r="K168" s="179">
        <f>4A!J167/4A!$I167</f>
        <v>1</v>
      </c>
      <c r="L168" s="749">
        <f>4A!K167/4A!$I167</f>
        <v>0</v>
      </c>
      <c r="M168" s="179"/>
      <c r="N168" s="749"/>
      <c r="O168" s="179">
        <f>4A!V167/4A!$U167</f>
        <v>1</v>
      </c>
      <c r="P168" s="749">
        <f>4A!W167/4A!$U167</f>
        <v>0</v>
      </c>
      <c r="Q168" s="179"/>
      <c r="R168" s="749"/>
      <c r="S168" s="179">
        <f>4A!AB167/4A!AA167</f>
        <v>0.9960598011960476</v>
      </c>
      <c r="T168" s="749">
        <f>4A!AC167/4A!AA167</f>
        <v>0.003940198803952276</v>
      </c>
      <c r="U168" s="179"/>
      <c r="V168" s="749"/>
      <c r="W168" s="179">
        <f>4A!AH167/4A!$AG167</f>
        <v>0.9960598011960478</v>
      </c>
      <c r="X168" s="180">
        <f>4A!AI167/4A!$AG167</f>
        <v>0.003940198803952277</v>
      </c>
    </row>
    <row r="169" spans="1:24" ht="15.75" hidden="1" outlineLevel="2">
      <c r="A169" s="595">
        <v>43891</v>
      </c>
      <c r="B169" s="599" t="s">
        <v>670</v>
      </c>
      <c r="C169" s="230"/>
      <c r="D169" s="751"/>
      <c r="E169" s="756"/>
      <c r="F169" s="748"/>
      <c r="G169" s="230"/>
      <c r="H169" s="748"/>
      <c r="I169" s="230"/>
      <c r="J169" s="748"/>
      <c r="K169" s="230"/>
      <c r="L169" s="748"/>
      <c r="M169" s="230"/>
      <c r="N169" s="748"/>
      <c r="O169" s="230"/>
      <c r="P169" s="748"/>
      <c r="Q169" s="230">
        <f>4A!Y168/4A!$X168</f>
        <v>1</v>
      </c>
      <c r="R169" s="748">
        <f>4A!Z168/4A!$X168</f>
        <v>0</v>
      </c>
      <c r="S169" s="230">
        <f>4A!AB168/4A!AA168</f>
        <v>1</v>
      </c>
      <c r="T169" s="748">
        <f>4A!AC168/4A!AA168</f>
        <v>0</v>
      </c>
      <c r="U169" s="230"/>
      <c r="V169" s="748"/>
      <c r="W169" s="230"/>
      <c r="X169" s="229"/>
    </row>
    <row r="170" spans="1:24" ht="15.75" hidden="1" outlineLevel="2">
      <c r="A170" s="595">
        <v>43891</v>
      </c>
      <c r="B170" s="599" t="s">
        <v>595</v>
      </c>
      <c r="C170" s="179"/>
      <c r="D170" s="757"/>
      <c r="E170" s="758">
        <f>4A!G169/4A!$F169</f>
        <v>0.8561263922025825</v>
      </c>
      <c r="F170" s="749">
        <f>4A!H169/4A!$F169</f>
        <v>0.14387360779741756</v>
      </c>
      <c r="G170" s="179">
        <f>4A!J169/4A!$I169</f>
        <v>0.9738929425866455</v>
      </c>
      <c r="H170" s="749">
        <f>4A!K169/4A!$I169</f>
        <v>0.026107057413354437</v>
      </c>
      <c r="I170" s="179">
        <f>4A!J169/4A!$I169</f>
        <v>0.9738929425866455</v>
      </c>
      <c r="J170" s="749">
        <f>4A!K169/4A!$I169</f>
        <v>0.026107057413354437</v>
      </c>
      <c r="K170" s="179">
        <f>4A!J169/4A!$I169</f>
        <v>0.9738929425866455</v>
      </c>
      <c r="L170" s="749">
        <f>4A!K169/4A!$I169</f>
        <v>0.026107057413354437</v>
      </c>
      <c r="M170" s="179">
        <f>4A!S169/4A!$R169</f>
        <v>0.9491013604714146</v>
      </c>
      <c r="N170" s="749">
        <f>4A!T169/4A!$R169</f>
        <v>0.05089863952858544</v>
      </c>
      <c r="O170" s="179">
        <f>4A!V169/4A!$U169</f>
        <v>0.9769824622148781</v>
      </c>
      <c r="P170" s="749">
        <f>4A!W169/4A!$U169</f>
        <v>0.023017537785121996</v>
      </c>
      <c r="Q170" s="179">
        <f>4A!Y169/4A!$X169</f>
        <v>0.9367436135696914</v>
      </c>
      <c r="R170" s="749">
        <f>4A!Z169/4A!$X169</f>
        <v>0.0632563864303086</v>
      </c>
      <c r="S170" s="179">
        <f>4A!AB169/4A!AA169</f>
        <v>0.958062766439554</v>
      </c>
      <c r="T170" s="749">
        <f>4A!AC169/4A!AA169</f>
        <v>0.04193723356044604</v>
      </c>
      <c r="U170" s="179"/>
      <c r="V170" s="749"/>
      <c r="W170" s="179">
        <f>4A!AH169/4A!$AG169</f>
        <v>0.9585492762216964</v>
      </c>
      <c r="X170" s="180">
        <f>4A!AI169/4A!$AG169</f>
        <v>0.041450723778303576</v>
      </c>
    </row>
    <row r="171" spans="1:24" ht="15.75" hidden="1" outlineLevel="2">
      <c r="A171" s="595">
        <v>43891</v>
      </c>
      <c r="B171" s="599" t="s">
        <v>596</v>
      </c>
      <c r="C171" s="230"/>
      <c r="D171" s="751"/>
      <c r="E171" s="756">
        <f>4A!G170/4A!$F170</f>
        <v>0.9353211613110423</v>
      </c>
      <c r="F171" s="748">
        <f>4A!H170/4A!$F170</f>
        <v>0.0646788386889578</v>
      </c>
      <c r="G171" s="230">
        <f>4A!J170/4A!$I170</f>
        <v>0.9819933757005316</v>
      </c>
      <c r="H171" s="748">
        <f>4A!K170/4A!$I170</f>
        <v>0.018006624299468456</v>
      </c>
      <c r="I171" s="230">
        <f>4A!J170/4A!$I170</f>
        <v>0.9819933757005316</v>
      </c>
      <c r="J171" s="748">
        <f>4A!K170/4A!$I170</f>
        <v>0.018006624299468456</v>
      </c>
      <c r="K171" s="230">
        <f>4A!J170/4A!$I170</f>
        <v>0.9819933757005316</v>
      </c>
      <c r="L171" s="748">
        <f>4A!K170/4A!$I170</f>
        <v>0.018006624299468456</v>
      </c>
      <c r="M171" s="230">
        <f>4A!S170/4A!$R170</f>
        <v>0.9668380169262059</v>
      </c>
      <c r="N171" s="748">
        <f>4A!T170/4A!$R170</f>
        <v>0.03316198307379397</v>
      </c>
      <c r="O171" s="230">
        <f>4A!V170/4A!$U170</f>
        <v>0.975336605648959</v>
      </c>
      <c r="P171" s="748">
        <f>4A!W170/4A!$U170</f>
        <v>0.024663394351041125</v>
      </c>
      <c r="Q171" s="230">
        <f>4A!Y170/4A!$X170</f>
        <v>0.9982013753566501</v>
      </c>
      <c r="R171" s="748">
        <f>4A!Z170/4A!$X170</f>
        <v>0.0017986246433498933</v>
      </c>
      <c r="S171" s="230">
        <f>4A!AB170/4A!AA170</f>
        <v>0.9826984483551864</v>
      </c>
      <c r="T171" s="748">
        <f>4A!AC170/4A!AA170</f>
        <v>0.01730155164481363</v>
      </c>
      <c r="U171" s="230"/>
      <c r="V171" s="748"/>
      <c r="W171" s="230">
        <f>4A!AH170/4A!$AG170</f>
        <v>0.9823103084094091</v>
      </c>
      <c r="X171" s="229">
        <f>4A!AI170/4A!$AG170</f>
        <v>0.017689691590590827</v>
      </c>
    </row>
    <row r="172" spans="1:24" ht="15.75" hidden="1" outlineLevel="2">
      <c r="A172" s="595">
        <v>43891</v>
      </c>
      <c r="B172" s="599" t="s">
        <v>597</v>
      </c>
      <c r="C172" s="179"/>
      <c r="D172" s="757"/>
      <c r="E172" s="758"/>
      <c r="F172" s="749"/>
      <c r="G172" s="179">
        <f>4A!J171/4A!$I171</f>
        <v>0.9956487857429833</v>
      </c>
      <c r="H172" s="749">
        <f>4A!K171/4A!$I171</f>
        <v>0.004351214257016611</v>
      </c>
      <c r="I172" s="179">
        <f>4A!J171/4A!$I171</f>
        <v>0.9956487857429833</v>
      </c>
      <c r="J172" s="749">
        <f>4A!K171/4A!$I171</f>
        <v>0.004351214257016611</v>
      </c>
      <c r="K172" s="179">
        <f>4A!J171/4A!$I171</f>
        <v>0.9956487857429833</v>
      </c>
      <c r="L172" s="749">
        <f>4A!K171/4A!$I171</f>
        <v>0.004351214257016611</v>
      </c>
      <c r="M172" s="179">
        <f>4A!S171/4A!$R171</f>
        <v>0.9943544202358559</v>
      </c>
      <c r="N172" s="749">
        <f>4A!T171/4A!$R171</f>
        <v>0.005645579764144075</v>
      </c>
      <c r="O172" s="179">
        <f>4A!V171/4A!$U171</f>
        <v>0.9950491622518948</v>
      </c>
      <c r="P172" s="749">
        <f>4A!W171/4A!$U171</f>
        <v>0.0049508377481053</v>
      </c>
      <c r="Q172" s="179"/>
      <c r="R172" s="749"/>
      <c r="S172" s="179">
        <f>4A!AB171/4A!AA171</f>
        <v>0.9954437461726457</v>
      </c>
      <c r="T172" s="749">
        <f>4A!AC171/4A!AA171</f>
        <v>0.004556253827354289</v>
      </c>
      <c r="U172" s="179"/>
      <c r="V172" s="749"/>
      <c r="W172" s="179">
        <f>4A!AH171/4A!$AG171</f>
        <v>0.9954437461726457</v>
      </c>
      <c r="X172" s="180">
        <f>4A!AI171/4A!$AG171</f>
        <v>0.004556253827354289</v>
      </c>
    </row>
    <row r="173" spans="1:24" ht="16.5" collapsed="1" thickBot="1">
      <c r="A173" s="595">
        <v>43891</v>
      </c>
      <c r="B173" s="599" t="s">
        <v>598</v>
      </c>
      <c r="C173" s="759"/>
      <c r="D173" s="760"/>
      <c r="E173" s="761">
        <f>4A!G172/4A!$F172</f>
        <v>0.9411336843099224</v>
      </c>
      <c r="F173" s="762">
        <f>4A!H172/4A!$F172</f>
        <v>0.058866315690077775</v>
      </c>
      <c r="G173" s="761">
        <f>4A!J172/4A!$I172</f>
        <v>0.9837328092327635</v>
      </c>
      <c r="H173" s="762">
        <f>4A!K172/4A!$I172</f>
        <v>0.016267190767236418</v>
      </c>
      <c r="I173" s="761">
        <f>4A!J172/4A!$I172</f>
        <v>0.9837328092327635</v>
      </c>
      <c r="J173" s="762">
        <f>4A!K172/4A!$I172</f>
        <v>0.016267190767236418</v>
      </c>
      <c r="K173" s="761">
        <f>4A!J172/4A!$I172</f>
        <v>0.9837328092327635</v>
      </c>
      <c r="L173" s="762">
        <f>4A!K172/4A!$I172</f>
        <v>0.016267190767236418</v>
      </c>
      <c r="M173" s="761">
        <f>4A!S172/4A!$R172</f>
        <v>0.9541467180786902</v>
      </c>
      <c r="N173" s="762">
        <f>4A!T172/4A!$R172</f>
        <v>0.045853281921309656</v>
      </c>
      <c r="O173" s="761">
        <f>4A!V172/4A!$U172</f>
        <v>0.9529282788158799</v>
      </c>
      <c r="P173" s="762">
        <f>4A!W172/4A!$U172</f>
        <v>0.04707172118412029</v>
      </c>
      <c r="Q173" s="761">
        <f>4A!Y172/4A!$X172</f>
        <v>0.98067133895833</v>
      </c>
      <c r="R173" s="762">
        <f>4A!Z172/4A!$X172</f>
        <v>0.019328661041669887</v>
      </c>
      <c r="S173" s="761">
        <f>4A!AB172/4A!AA172</f>
        <v>0.9793201776829087</v>
      </c>
      <c r="T173" s="762">
        <f>4A!AC172/4A!AA172</f>
        <v>0.020679822317091257</v>
      </c>
      <c r="U173" s="761"/>
      <c r="V173" s="762"/>
      <c r="W173" s="763">
        <f>4A!AH172/4A!$AG172</f>
        <v>0.97928045754726</v>
      </c>
      <c r="X173" s="764">
        <f>4A!AI172/4A!$AG172</f>
        <v>0.020719542452739742</v>
      </c>
    </row>
  </sheetData>
  <sheetProtection/>
  <mergeCells count="12">
    <mergeCell ref="O4:P4"/>
    <mergeCell ref="Q4:R4"/>
    <mergeCell ref="S4:T4"/>
    <mergeCell ref="U4:V4"/>
    <mergeCell ref="W4:X4"/>
    <mergeCell ref="M4:N4"/>
    <mergeCell ref="K4:L4"/>
    <mergeCell ref="B4:B5"/>
    <mergeCell ref="C4:D4"/>
    <mergeCell ref="E4:F4"/>
    <mergeCell ref="G4:H4"/>
    <mergeCell ref="I4:J4"/>
  </mergeCells>
  <hyperlinks>
    <hyperlink ref="C1" location="Indice!A1" display="Regresar al índice"/>
  </hyperlink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2:D43"/>
  <sheetViews>
    <sheetView zoomScalePageLayoutView="0" workbookViewId="0" topLeftCell="A1">
      <selection activeCell="B35" sqref="B35"/>
    </sheetView>
  </sheetViews>
  <sheetFormatPr defaultColWidth="11.421875" defaultRowHeight="15"/>
  <cols>
    <col min="2" max="2" width="60.57421875" style="37" customWidth="1"/>
  </cols>
  <sheetData>
    <row r="1" ht="16.5"/>
    <row r="2" ht="15">
      <c r="B2" s="40" t="s">
        <v>182</v>
      </c>
    </row>
    <row r="3" ht="16.5"/>
    <row r="4" spans="2:4" ht="16.5">
      <c r="B4" s="38" t="s">
        <v>162</v>
      </c>
      <c r="C4" s="37">
        <v>2008</v>
      </c>
      <c r="D4" s="37">
        <v>2018</v>
      </c>
    </row>
    <row r="5" spans="2:4" ht="16.5">
      <c r="B5" s="38" t="s">
        <v>227</v>
      </c>
      <c r="C5" s="37"/>
      <c r="D5" s="37"/>
    </row>
    <row r="6" spans="2:4" ht="16.5">
      <c r="B6" s="53" t="s">
        <v>219</v>
      </c>
      <c r="C6" s="60">
        <v>948.3</v>
      </c>
      <c r="D6" s="60">
        <v>712.9</v>
      </c>
    </row>
    <row r="7" spans="2:4" ht="16.5">
      <c r="B7" s="53" t="s">
        <v>220</v>
      </c>
      <c r="C7" s="60">
        <v>10.6</v>
      </c>
      <c r="D7" s="60">
        <v>8.1</v>
      </c>
    </row>
    <row r="8" spans="2:4" ht="16.5">
      <c r="B8" s="93" t="s">
        <v>228</v>
      </c>
      <c r="C8" s="60"/>
      <c r="D8" s="60"/>
    </row>
    <row r="9" spans="2:4" ht="16.5">
      <c r="B9" s="53" t="s">
        <v>0</v>
      </c>
      <c r="C9" s="60">
        <v>3245.3</v>
      </c>
      <c r="D9" s="60">
        <v>1761.3</v>
      </c>
    </row>
    <row r="10" spans="2:4" ht="16.5">
      <c r="B10" s="53" t="s">
        <v>1</v>
      </c>
      <c r="C10" s="60">
        <v>36.3</v>
      </c>
      <c r="D10" s="60">
        <v>20.1</v>
      </c>
    </row>
    <row r="11" spans="2:4" ht="16.5">
      <c r="B11" s="93" t="s">
        <v>229</v>
      </c>
      <c r="C11" s="60"/>
      <c r="D11" s="60"/>
    </row>
    <row r="12" spans="2:4" ht="16.5">
      <c r="B12" s="53" t="s">
        <v>221</v>
      </c>
      <c r="C12" s="60">
        <v>4725.6</v>
      </c>
      <c r="D12" s="60">
        <v>4245.5</v>
      </c>
    </row>
    <row r="13" spans="2:4" ht="16.5">
      <c r="B13" s="53" t="s">
        <v>222</v>
      </c>
      <c r="C13" s="60">
        <v>52.9</v>
      </c>
      <c r="D13" s="60">
        <v>48.3</v>
      </c>
    </row>
    <row r="14" spans="2:4" ht="16.5">
      <c r="B14" s="93" t="s">
        <v>230</v>
      </c>
      <c r="C14" s="60"/>
      <c r="D14" s="60"/>
    </row>
    <row r="15" spans="2:4" ht="16.5">
      <c r="B15" s="53" t="s">
        <v>223</v>
      </c>
      <c r="C15" s="60">
        <v>1390.5</v>
      </c>
      <c r="D15" s="60">
        <v>1218</v>
      </c>
    </row>
    <row r="16" spans="2:4" ht="16.5">
      <c r="B16" s="53" t="s">
        <v>225</v>
      </c>
      <c r="C16" s="60">
        <v>15.6</v>
      </c>
      <c r="D16" s="60">
        <v>13.9</v>
      </c>
    </row>
    <row r="17" spans="2:4" ht="16.5">
      <c r="B17" s="93" t="s">
        <v>231</v>
      </c>
      <c r="C17" s="60"/>
      <c r="D17" s="60"/>
    </row>
    <row r="18" spans="2:4" ht="16.5">
      <c r="B18" s="53" t="s">
        <v>224</v>
      </c>
      <c r="C18" s="60">
        <v>564.2</v>
      </c>
      <c r="D18" s="60">
        <v>445.9</v>
      </c>
    </row>
    <row r="19" spans="2:4" ht="16.5">
      <c r="B19" s="53" t="s">
        <v>226</v>
      </c>
      <c r="C19" s="60">
        <v>6.3</v>
      </c>
      <c r="D19" s="60">
        <v>5.1</v>
      </c>
    </row>
    <row r="20" spans="2:4" ht="16.5">
      <c r="B20" s="53" t="s">
        <v>232</v>
      </c>
      <c r="C20" s="60">
        <v>365.6</v>
      </c>
      <c r="D20" s="60">
        <v>256.3</v>
      </c>
    </row>
    <row r="21" spans="2:4" ht="16.5">
      <c r="B21" s="53" t="s">
        <v>233</v>
      </c>
      <c r="C21" s="60">
        <v>4.1</v>
      </c>
      <c r="D21" s="60">
        <v>2.9</v>
      </c>
    </row>
    <row r="43" spans="1:2" ht="16.5">
      <c r="A43">
        <v>1</v>
      </c>
      <c r="B43" s="39" t="s">
        <v>2</v>
      </c>
    </row>
  </sheetData>
  <sheetProtection/>
  <hyperlinks>
    <hyperlink ref="B43" r:id="rId1" display="https://www.coneval.org.mx/coordinacion/entidades/DistritoFederal/Paginas/Pobreza_2018.aspx"/>
    <hyperlink ref="B2" location="Indice!A1" display="Regresar al índice"/>
  </hyperlinks>
  <printOptions/>
  <pageMargins left="0.7" right="0.7" top="0.75" bottom="0.75" header="0.3" footer="0.3"/>
  <pageSetup orientation="portrait" paperSize="9"/>
  <drawing r:id="rId2"/>
</worksheet>
</file>

<file path=xl/worksheets/sheet20.xml><?xml version="1.0" encoding="utf-8"?>
<worksheet xmlns="http://schemas.openxmlformats.org/spreadsheetml/2006/main" xmlns:r="http://schemas.openxmlformats.org/officeDocument/2006/relationships">
  <dimension ref="A1:AJ173"/>
  <sheetViews>
    <sheetView zoomScalePageLayoutView="0" workbookViewId="0" topLeftCell="A1">
      <pane xSplit="2" ySplit="29" topLeftCell="C30" activePane="bottomRight" state="frozen"/>
      <selection pane="topLeft" activeCell="A1" sqref="A1"/>
      <selection pane="topRight" activeCell="C1" sqref="C1"/>
      <selection pane="bottomLeft" activeCell="A30" sqref="A30"/>
      <selection pane="bottomRight" activeCell="B149" sqref="B149"/>
    </sheetView>
  </sheetViews>
  <sheetFormatPr defaultColWidth="11.421875" defaultRowHeight="15" outlineLevelRow="2"/>
  <cols>
    <col min="1" max="1" width="11.421875" style="95" customWidth="1"/>
    <col min="2" max="2" width="22.57421875" style="95" customWidth="1"/>
    <col min="3" max="5" width="11.7109375" style="581" bestFit="1" customWidth="1"/>
    <col min="6" max="7" width="18.00390625" style="581" bestFit="1" customWidth="1"/>
    <col min="8" max="8" width="14.7109375" style="581" bestFit="1" customWidth="1"/>
    <col min="9" max="10" width="19.28125" style="581" bestFit="1" customWidth="1"/>
    <col min="11" max="11" width="18.00390625" style="581" bestFit="1" customWidth="1"/>
    <col min="12" max="13" width="19.28125" style="581" bestFit="1" customWidth="1"/>
    <col min="14" max="14" width="16.7109375" style="581" bestFit="1" customWidth="1"/>
    <col min="15" max="16" width="18.00390625" style="581" bestFit="1" customWidth="1"/>
    <col min="17" max="17" width="14.7109375" style="581" bestFit="1" customWidth="1"/>
    <col min="18" max="19" width="18.00390625" style="581" bestFit="1" customWidth="1"/>
    <col min="20" max="20" width="16.7109375" style="581" bestFit="1" customWidth="1"/>
    <col min="21" max="22" width="18.00390625" style="581" bestFit="1" customWidth="1"/>
    <col min="23" max="23" width="14.7109375" style="581" bestFit="1" customWidth="1"/>
    <col min="24" max="25" width="16.7109375" style="581" bestFit="1" customWidth="1"/>
    <col min="26" max="26" width="14.7109375" style="581" bestFit="1" customWidth="1"/>
    <col min="27" max="28" width="19.28125" style="581" bestFit="1" customWidth="1"/>
    <col min="29" max="29" width="18.00390625" style="581" bestFit="1" customWidth="1"/>
    <col min="30" max="30" width="6.8515625" style="581" bestFit="1" customWidth="1"/>
    <col min="31" max="31" width="8.421875" style="581" bestFit="1" customWidth="1"/>
    <col min="32" max="32" width="9.00390625" style="581" bestFit="1" customWidth="1"/>
    <col min="33" max="34" width="19.28125" style="581" bestFit="1" customWidth="1"/>
    <col min="35" max="35" width="18.00390625" style="581" bestFit="1" customWidth="1"/>
    <col min="36" max="16384" width="11.421875" style="95" customWidth="1"/>
  </cols>
  <sheetData>
    <row r="1" spans="3:36" ht="43.5" customHeight="1">
      <c r="C1" s="560" t="s">
        <v>182</v>
      </c>
      <c r="D1" s="95"/>
      <c r="E1" s="561" t="s">
        <v>673</v>
      </c>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562"/>
    </row>
    <row r="2" spans="3:35" ht="13.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row>
    <row r="3" spans="3:35" ht="13.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row>
    <row r="4" spans="1:35" ht="41.25" customHeight="1">
      <c r="A4" s="693" t="s">
        <v>600</v>
      </c>
      <c r="B4" s="693" t="s">
        <v>557</v>
      </c>
      <c r="C4" s="692" t="s">
        <v>558</v>
      </c>
      <c r="D4" s="692"/>
      <c r="E4" s="692"/>
      <c r="F4" s="695" t="s">
        <v>559</v>
      </c>
      <c r="G4" s="696"/>
      <c r="H4" s="696"/>
      <c r="I4" s="695" t="s">
        <v>560</v>
      </c>
      <c r="J4" s="696"/>
      <c r="K4" s="696"/>
      <c r="L4" s="695" t="s">
        <v>561</v>
      </c>
      <c r="M4" s="696"/>
      <c r="N4" s="696"/>
      <c r="O4" s="695" t="s">
        <v>562</v>
      </c>
      <c r="P4" s="696"/>
      <c r="Q4" s="696"/>
      <c r="R4" s="695" t="s">
        <v>563</v>
      </c>
      <c r="S4" s="696"/>
      <c r="T4" s="696"/>
      <c r="U4" s="695" t="s">
        <v>564</v>
      </c>
      <c r="V4" s="696"/>
      <c r="W4" s="696"/>
      <c r="X4" s="695" t="s">
        <v>565</v>
      </c>
      <c r="Y4" s="696"/>
      <c r="Z4" s="696"/>
      <c r="AA4" s="695" t="s">
        <v>566</v>
      </c>
      <c r="AB4" s="696"/>
      <c r="AC4" s="696"/>
      <c r="AD4" s="692" t="s">
        <v>567</v>
      </c>
      <c r="AE4" s="692"/>
      <c r="AF4" s="692"/>
      <c r="AG4" s="691" t="s">
        <v>568</v>
      </c>
      <c r="AH4" s="691"/>
      <c r="AI4" s="691"/>
    </row>
    <row r="5" spans="1:35" ht="13.5">
      <c r="A5" s="694"/>
      <c r="B5" s="694"/>
      <c r="C5" s="234" t="s">
        <v>569</v>
      </c>
      <c r="D5" s="234" t="s">
        <v>570</v>
      </c>
      <c r="E5" s="234" t="s">
        <v>571</v>
      </c>
      <c r="F5" s="234" t="s">
        <v>569</v>
      </c>
      <c r="G5" s="234" t="s">
        <v>570</v>
      </c>
      <c r="H5" s="234" t="s">
        <v>571</v>
      </c>
      <c r="I5" s="234" t="s">
        <v>569</v>
      </c>
      <c r="J5" s="234" t="s">
        <v>570</v>
      </c>
      <c r="K5" s="234" t="s">
        <v>571</v>
      </c>
      <c r="L5" s="234" t="s">
        <v>569</v>
      </c>
      <c r="M5" s="234" t="s">
        <v>570</v>
      </c>
      <c r="N5" s="234" t="s">
        <v>571</v>
      </c>
      <c r="O5" s="234" t="s">
        <v>569</v>
      </c>
      <c r="P5" s="234" t="s">
        <v>570</v>
      </c>
      <c r="Q5" s="234" t="s">
        <v>571</v>
      </c>
      <c r="R5" s="234" t="s">
        <v>569</v>
      </c>
      <c r="S5" s="234" t="s">
        <v>570</v>
      </c>
      <c r="T5" s="234" t="s">
        <v>571</v>
      </c>
      <c r="U5" s="234" t="s">
        <v>569</v>
      </c>
      <c r="V5" s="234" t="s">
        <v>570</v>
      </c>
      <c r="W5" s="234" t="s">
        <v>571</v>
      </c>
      <c r="X5" s="234" t="s">
        <v>569</v>
      </c>
      <c r="Y5" s="234" t="s">
        <v>570</v>
      </c>
      <c r="Z5" s="234" t="s">
        <v>571</v>
      </c>
      <c r="AA5" s="234" t="s">
        <v>569</v>
      </c>
      <c r="AB5" s="234" t="s">
        <v>570</v>
      </c>
      <c r="AC5" s="234" t="s">
        <v>571</v>
      </c>
      <c r="AD5" s="234" t="s">
        <v>569</v>
      </c>
      <c r="AE5" s="234" t="s">
        <v>570</v>
      </c>
      <c r="AF5" s="234" t="s">
        <v>571</v>
      </c>
      <c r="AG5" s="234" t="s">
        <v>569</v>
      </c>
      <c r="AH5" s="234" t="s">
        <v>570</v>
      </c>
      <c r="AI5" s="234" t="s">
        <v>571</v>
      </c>
    </row>
    <row r="6" spans="1:35" ht="13.5" hidden="1" outlineLevel="1">
      <c r="A6" s="181">
        <v>43709</v>
      </c>
      <c r="B6" s="182" t="s">
        <v>574</v>
      </c>
      <c r="C6" s="183"/>
      <c r="D6" s="183"/>
      <c r="E6" s="183"/>
      <c r="F6" s="183">
        <v>1302225.69</v>
      </c>
      <c r="G6" s="183">
        <v>1274686.428</v>
      </c>
      <c r="H6" s="183">
        <v>27539.262</v>
      </c>
      <c r="I6" s="183">
        <v>117369.781</v>
      </c>
      <c r="J6" s="183">
        <v>113218.098</v>
      </c>
      <c r="K6" s="183">
        <v>4151.683</v>
      </c>
      <c r="L6" s="183">
        <v>5937270.005</v>
      </c>
      <c r="M6" s="183">
        <v>5593162.643</v>
      </c>
      <c r="N6" s="183">
        <v>344107.362</v>
      </c>
      <c r="O6" s="183"/>
      <c r="P6" s="183"/>
      <c r="Q6" s="183"/>
      <c r="R6" s="183">
        <v>312256.004</v>
      </c>
      <c r="S6" s="183">
        <v>272059.624</v>
      </c>
      <c r="T6" s="183">
        <v>40196.38</v>
      </c>
      <c r="U6" s="183">
        <v>146962.964</v>
      </c>
      <c r="V6" s="183">
        <v>146400.116</v>
      </c>
      <c r="W6" s="183">
        <v>562.848</v>
      </c>
      <c r="X6" s="183"/>
      <c r="Y6" s="183"/>
      <c r="Z6" s="183"/>
      <c r="AA6" s="183">
        <v>7356865.476</v>
      </c>
      <c r="AB6" s="183">
        <v>6981067.169</v>
      </c>
      <c r="AC6" s="183">
        <v>375798.307</v>
      </c>
      <c r="AD6" s="183"/>
      <c r="AE6" s="183"/>
      <c r="AF6" s="183"/>
      <c r="AG6" s="183">
        <f aca="true" t="shared" si="0" ref="AG6:AG29">C6+F6+I6+L6</f>
        <v>7356865.476</v>
      </c>
      <c r="AH6" s="183">
        <f aca="true" t="shared" si="1" ref="AH6:AH29">D6+G6+J6+M6</f>
        <v>6981067.169</v>
      </c>
      <c r="AI6" s="183">
        <f aca="true" t="shared" si="2" ref="AI6:AI29">E6+H6+K6+N6</f>
        <v>375798.30700000003</v>
      </c>
    </row>
    <row r="7" spans="1:35" ht="13.5" hidden="1" outlineLevel="1">
      <c r="A7" s="181">
        <v>43709</v>
      </c>
      <c r="B7" s="182" t="s">
        <v>576</v>
      </c>
      <c r="C7" s="188"/>
      <c r="D7" s="188"/>
      <c r="E7" s="188"/>
      <c r="F7" s="188"/>
      <c r="G7" s="188"/>
      <c r="H7" s="188"/>
      <c r="I7" s="188">
        <v>71153.704</v>
      </c>
      <c r="J7" s="188">
        <v>71153.704</v>
      </c>
      <c r="K7" s="188">
        <v>0</v>
      </c>
      <c r="L7" s="188">
        <v>126172.923</v>
      </c>
      <c r="M7" s="188">
        <v>88510.956</v>
      </c>
      <c r="N7" s="188">
        <v>37661.967</v>
      </c>
      <c r="O7" s="188"/>
      <c r="P7" s="188"/>
      <c r="Q7" s="188"/>
      <c r="R7" s="188">
        <v>6326.124</v>
      </c>
      <c r="S7" s="188">
        <v>6326.124</v>
      </c>
      <c r="T7" s="188">
        <v>0</v>
      </c>
      <c r="U7" s="188">
        <v>115288.081</v>
      </c>
      <c r="V7" s="188">
        <v>98456.969</v>
      </c>
      <c r="W7" s="188">
        <v>16831.112</v>
      </c>
      <c r="X7" s="188"/>
      <c r="Y7" s="188"/>
      <c r="Z7" s="188"/>
      <c r="AA7" s="188">
        <v>197326.627</v>
      </c>
      <c r="AB7" s="188">
        <v>159664.66</v>
      </c>
      <c r="AC7" s="188">
        <v>37661.967</v>
      </c>
      <c r="AD7" s="188"/>
      <c r="AE7" s="188"/>
      <c r="AF7" s="188"/>
      <c r="AG7" s="188">
        <f t="shared" si="0"/>
        <v>197326.62699999998</v>
      </c>
      <c r="AH7" s="188">
        <f t="shared" si="1"/>
        <v>159664.66</v>
      </c>
      <c r="AI7" s="188">
        <f t="shared" si="2"/>
        <v>37661.967</v>
      </c>
    </row>
    <row r="8" spans="1:35" ht="13.5" hidden="1" outlineLevel="1">
      <c r="A8" s="181">
        <v>43709</v>
      </c>
      <c r="B8" s="182" t="s">
        <v>577</v>
      </c>
      <c r="C8" s="183"/>
      <c r="D8" s="183"/>
      <c r="E8" s="183"/>
      <c r="F8" s="183"/>
      <c r="G8" s="183"/>
      <c r="H8" s="183"/>
      <c r="I8" s="183">
        <v>56195802.002</v>
      </c>
      <c r="J8" s="183">
        <v>55223829.936</v>
      </c>
      <c r="K8" s="183">
        <v>971972.066</v>
      </c>
      <c r="L8" s="183">
        <v>24582609.968</v>
      </c>
      <c r="M8" s="183">
        <v>24109352.097</v>
      </c>
      <c r="N8" s="183">
        <v>473257.871</v>
      </c>
      <c r="O8" s="183"/>
      <c r="P8" s="183"/>
      <c r="Q8" s="183"/>
      <c r="R8" s="183">
        <v>4085110.572</v>
      </c>
      <c r="S8" s="183">
        <v>4011525.833</v>
      </c>
      <c r="T8" s="183">
        <v>73584.739</v>
      </c>
      <c r="U8" s="183">
        <v>412320.094</v>
      </c>
      <c r="V8" s="183">
        <v>390830.553</v>
      </c>
      <c r="W8" s="183">
        <v>21489.541</v>
      </c>
      <c r="X8" s="183">
        <v>1396249.333</v>
      </c>
      <c r="Y8" s="183">
        <v>1379296.055</v>
      </c>
      <c r="Z8" s="183">
        <v>16953.278</v>
      </c>
      <c r="AA8" s="183">
        <v>82174661.303</v>
      </c>
      <c r="AB8" s="183">
        <v>80712478.088</v>
      </c>
      <c r="AC8" s="183">
        <v>1462183.215</v>
      </c>
      <c r="AD8" s="183"/>
      <c r="AE8" s="183"/>
      <c r="AF8" s="183"/>
      <c r="AG8" s="183">
        <f t="shared" si="0"/>
        <v>80778411.97</v>
      </c>
      <c r="AH8" s="183">
        <f t="shared" si="1"/>
        <v>79333182.03299999</v>
      </c>
      <c r="AI8" s="183">
        <f t="shared" si="2"/>
        <v>1445229.937</v>
      </c>
    </row>
    <row r="9" spans="1:35" ht="13.5" hidden="1" outlineLevel="1">
      <c r="A9" s="181">
        <v>43709</v>
      </c>
      <c r="B9" s="182" t="s">
        <v>599</v>
      </c>
      <c r="C9" s="188"/>
      <c r="D9" s="188"/>
      <c r="E9" s="188"/>
      <c r="F9" s="188">
        <v>926.08</v>
      </c>
      <c r="G9" s="188">
        <v>0</v>
      </c>
      <c r="H9" s="188">
        <v>926.08</v>
      </c>
      <c r="I9" s="188">
        <v>12163360.817</v>
      </c>
      <c r="J9" s="188">
        <v>11601843.241</v>
      </c>
      <c r="K9" s="188">
        <v>561517.576</v>
      </c>
      <c r="L9" s="188">
        <v>564067.785</v>
      </c>
      <c r="M9" s="188">
        <v>540455.002</v>
      </c>
      <c r="N9" s="188">
        <v>23612.783</v>
      </c>
      <c r="O9" s="188">
        <v>2073328.989</v>
      </c>
      <c r="P9" s="188">
        <v>1833370.088</v>
      </c>
      <c r="Q9" s="188">
        <v>239958.901</v>
      </c>
      <c r="R9" s="188">
        <v>27293.937</v>
      </c>
      <c r="S9" s="188">
        <v>24932.49</v>
      </c>
      <c r="T9" s="188">
        <v>2361.447</v>
      </c>
      <c r="U9" s="188">
        <v>31063.211</v>
      </c>
      <c r="V9" s="188">
        <v>27108.532</v>
      </c>
      <c r="W9" s="188">
        <v>3954.679</v>
      </c>
      <c r="X9" s="188"/>
      <c r="Y9" s="188"/>
      <c r="Z9" s="188"/>
      <c r="AA9" s="188">
        <v>12728354.682</v>
      </c>
      <c r="AB9" s="188">
        <v>12142298.243</v>
      </c>
      <c r="AC9" s="188">
        <v>586056.439</v>
      </c>
      <c r="AD9" s="188"/>
      <c r="AE9" s="188"/>
      <c r="AF9" s="188"/>
      <c r="AG9" s="188">
        <f t="shared" si="0"/>
        <v>12728354.682</v>
      </c>
      <c r="AH9" s="188">
        <f t="shared" si="1"/>
        <v>12142298.243</v>
      </c>
      <c r="AI9" s="188">
        <f t="shared" si="2"/>
        <v>586056.439</v>
      </c>
    </row>
    <row r="10" spans="1:35" ht="13.5" hidden="1" outlineLevel="1">
      <c r="A10" s="181">
        <v>43709</v>
      </c>
      <c r="B10" s="182" t="s">
        <v>578</v>
      </c>
      <c r="C10" s="183"/>
      <c r="D10" s="183"/>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f t="shared" si="0"/>
        <v>0</v>
      </c>
      <c r="AH10" s="183">
        <f t="shared" si="1"/>
        <v>0</v>
      </c>
      <c r="AI10" s="183">
        <f t="shared" si="2"/>
        <v>0</v>
      </c>
    </row>
    <row r="11" spans="1:35" ht="13.5" hidden="1" outlineLevel="1">
      <c r="A11" s="181">
        <v>43709</v>
      </c>
      <c r="B11" s="182" t="s">
        <v>579</v>
      </c>
      <c r="C11" s="188"/>
      <c r="D11" s="188"/>
      <c r="E11" s="188"/>
      <c r="F11" s="188">
        <v>12378.994</v>
      </c>
      <c r="G11" s="188">
        <v>12378.994</v>
      </c>
      <c r="H11" s="188">
        <v>0</v>
      </c>
      <c r="I11" s="188">
        <v>19228.972</v>
      </c>
      <c r="J11" s="188">
        <v>15220.651</v>
      </c>
      <c r="K11" s="188">
        <v>4008.321</v>
      </c>
      <c r="L11" s="188">
        <v>20619.772</v>
      </c>
      <c r="M11" s="188">
        <v>15131.135</v>
      </c>
      <c r="N11" s="188">
        <v>5488.637</v>
      </c>
      <c r="O11" s="188">
        <v>236.762</v>
      </c>
      <c r="P11" s="188">
        <v>236.762</v>
      </c>
      <c r="Q11" s="188">
        <v>0</v>
      </c>
      <c r="R11" s="188">
        <v>21661.331</v>
      </c>
      <c r="S11" s="188">
        <v>16334.096</v>
      </c>
      <c r="T11" s="188">
        <v>5327.235</v>
      </c>
      <c r="U11" s="188">
        <v>32542.545</v>
      </c>
      <c r="V11" s="188">
        <v>30215.369</v>
      </c>
      <c r="W11" s="188">
        <v>2327.176</v>
      </c>
      <c r="X11" s="188"/>
      <c r="Y11" s="188"/>
      <c r="Z11" s="188"/>
      <c r="AA11" s="188">
        <v>52227.738</v>
      </c>
      <c r="AB11" s="188">
        <v>42730.78</v>
      </c>
      <c r="AC11" s="188">
        <v>9496.958</v>
      </c>
      <c r="AD11" s="188"/>
      <c r="AE11" s="188"/>
      <c r="AF11" s="188"/>
      <c r="AG11" s="188">
        <f t="shared" si="0"/>
        <v>52227.738</v>
      </c>
      <c r="AH11" s="188">
        <f t="shared" si="1"/>
        <v>42730.78</v>
      </c>
      <c r="AI11" s="188">
        <f t="shared" si="2"/>
        <v>9496.957999999999</v>
      </c>
    </row>
    <row r="12" spans="1:35" ht="13.5" hidden="1" outlineLevel="1">
      <c r="A12" s="181">
        <v>43709</v>
      </c>
      <c r="B12" s="182" t="s">
        <v>580</v>
      </c>
      <c r="C12" s="183"/>
      <c r="D12" s="183"/>
      <c r="E12" s="183"/>
      <c r="F12" s="183"/>
      <c r="G12" s="183"/>
      <c r="H12" s="183"/>
      <c r="I12" s="183">
        <v>176817.602</v>
      </c>
      <c r="J12" s="183">
        <v>168656.678</v>
      </c>
      <c r="K12" s="183">
        <v>8160.924</v>
      </c>
      <c r="L12" s="183">
        <v>48699.88</v>
      </c>
      <c r="M12" s="183">
        <v>42808.301</v>
      </c>
      <c r="N12" s="183">
        <v>5891.579</v>
      </c>
      <c r="O12" s="183"/>
      <c r="P12" s="183"/>
      <c r="Q12" s="183"/>
      <c r="R12" s="183"/>
      <c r="S12" s="183"/>
      <c r="T12" s="183"/>
      <c r="U12" s="183">
        <v>53755.967</v>
      </c>
      <c r="V12" s="183">
        <v>52260.088</v>
      </c>
      <c r="W12" s="183">
        <v>1495.879</v>
      </c>
      <c r="X12" s="183">
        <v>46237.003</v>
      </c>
      <c r="Y12" s="183">
        <v>44874.436</v>
      </c>
      <c r="Z12" s="183">
        <v>1362.567</v>
      </c>
      <c r="AA12" s="183">
        <v>271754.485</v>
      </c>
      <c r="AB12" s="183">
        <v>256339.415</v>
      </c>
      <c r="AC12" s="183">
        <v>15415.07</v>
      </c>
      <c r="AD12" s="183"/>
      <c r="AE12" s="183"/>
      <c r="AF12" s="183"/>
      <c r="AG12" s="183">
        <f t="shared" si="0"/>
        <v>225517.48200000002</v>
      </c>
      <c r="AH12" s="183">
        <f t="shared" si="1"/>
        <v>211464.97900000002</v>
      </c>
      <c r="AI12" s="183">
        <f t="shared" si="2"/>
        <v>14052.503</v>
      </c>
    </row>
    <row r="13" spans="1:35" ht="13.5" hidden="1" outlineLevel="1">
      <c r="A13" s="181">
        <v>43709</v>
      </c>
      <c r="B13" s="182" t="s">
        <v>581</v>
      </c>
      <c r="C13" s="188"/>
      <c r="D13" s="188"/>
      <c r="E13" s="188"/>
      <c r="F13" s="188">
        <v>244826.543</v>
      </c>
      <c r="G13" s="188">
        <v>236914.785</v>
      </c>
      <c r="H13" s="188">
        <v>7911.758</v>
      </c>
      <c r="I13" s="188">
        <v>5131291.053</v>
      </c>
      <c r="J13" s="188">
        <v>4834752.309</v>
      </c>
      <c r="K13" s="188">
        <v>296538.744</v>
      </c>
      <c r="L13" s="188"/>
      <c r="M13" s="188"/>
      <c r="N13" s="188"/>
      <c r="O13" s="188">
        <v>25651.805</v>
      </c>
      <c r="P13" s="188">
        <v>25651.805</v>
      </c>
      <c r="Q13" s="188">
        <v>0</v>
      </c>
      <c r="R13" s="188">
        <v>571655.683</v>
      </c>
      <c r="S13" s="188">
        <v>552109.273</v>
      </c>
      <c r="T13" s="188">
        <v>19546.41</v>
      </c>
      <c r="U13" s="188">
        <v>881992.254</v>
      </c>
      <c r="V13" s="188">
        <v>846297.975</v>
      </c>
      <c r="W13" s="188">
        <v>35694.279</v>
      </c>
      <c r="X13" s="188"/>
      <c r="Y13" s="188"/>
      <c r="Z13" s="188"/>
      <c r="AA13" s="188">
        <v>5376117.596</v>
      </c>
      <c r="AB13" s="188">
        <v>5071667.094</v>
      </c>
      <c r="AC13" s="188">
        <v>304450.502</v>
      </c>
      <c r="AD13" s="188"/>
      <c r="AE13" s="188"/>
      <c r="AF13" s="188"/>
      <c r="AG13" s="188">
        <f t="shared" si="0"/>
        <v>5376117.596</v>
      </c>
      <c r="AH13" s="188">
        <f t="shared" si="1"/>
        <v>5071667.0940000005</v>
      </c>
      <c r="AI13" s="188">
        <f t="shared" si="2"/>
        <v>304450.502</v>
      </c>
    </row>
    <row r="14" spans="1:35" ht="13.5" hidden="1" outlineLevel="1">
      <c r="A14" s="181">
        <v>43709</v>
      </c>
      <c r="B14" s="182" t="s">
        <v>582</v>
      </c>
      <c r="C14" s="183"/>
      <c r="D14" s="183"/>
      <c r="E14" s="183"/>
      <c r="F14" s="183"/>
      <c r="G14" s="183"/>
      <c r="H14" s="183"/>
      <c r="I14" s="183"/>
      <c r="J14" s="183"/>
      <c r="K14" s="183"/>
      <c r="L14" s="183"/>
      <c r="M14" s="183"/>
      <c r="N14" s="183"/>
      <c r="O14" s="183">
        <v>114577.572</v>
      </c>
      <c r="P14" s="183">
        <v>112239.204</v>
      </c>
      <c r="Q14" s="183">
        <v>2338.368</v>
      </c>
      <c r="R14" s="183"/>
      <c r="S14" s="183"/>
      <c r="T14" s="183"/>
      <c r="U14" s="183"/>
      <c r="V14" s="183"/>
      <c r="W14" s="183"/>
      <c r="X14" s="183"/>
      <c r="Y14" s="183"/>
      <c r="Z14" s="183"/>
      <c r="AA14" s="183"/>
      <c r="AB14" s="183"/>
      <c r="AC14" s="183"/>
      <c r="AD14" s="183"/>
      <c r="AE14" s="183"/>
      <c r="AF14" s="183"/>
      <c r="AG14" s="183">
        <f t="shared" si="0"/>
        <v>0</v>
      </c>
      <c r="AH14" s="183">
        <f t="shared" si="1"/>
        <v>0</v>
      </c>
      <c r="AI14" s="183">
        <f t="shared" si="2"/>
        <v>0</v>
      </c>
    </row>
    <row r="15" spans="1:35" ht="13.5" hidden="1" outlineLevel="1">
      <c r="A15" s="181">
        <v>43709</v>
      </c>
      <c r="B15" s="182" t="s">
        <v>583</v>
      </c>
      <c r="C15" s="188"/>
      <c r="D15" s="188"/>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c r="AD15" s="188"/>
      <c r="AE15" s="188"/>
      <c r="AF15" s="188"/>
      <c r="AG15" s="188">
        <f t="shared" si="0"/>
        <v>0</v>
      </c>
      <c r="AH15" s="188">
        <f t="shared" si="1"/>
        <v>0</v>
      </c>
      <c r="AI15" s="188">
        <f t="shared" si="2"/>
        <v>0</v>
      </c>
    </row>
    <row r="16" spans="1:35" ht="13.5" hidden="1" outlineLevel="1">
      <c r="A16" s="181">
        <v>43709</v>
      </c>
      <c r="B16" s="182" t="s">
        <v>584</v>
      </c>
      <c r="C16" s="183"/>
      <c r="D16" s="183"/>
      <c r="E16" s="183"/>
      <c r="F16" s="183">
        <v>9604021.343</v>
      </c>
      <c r="G16" s="183">
        <v>9560600.791</v>
      </c>
      <c r="H16" s="183">
        <v>43420.552</v>
      </c>
      <c r="I16" s="183">
        <f>J16+K16</f>
        <v>145725623.851</v>
      </c>
      <c r="J16" s="183">
        <v>144203031.833</v>
      </c>
      <c r="K16" s="183">
        <v>1522592.018</v>
      </c>
      <c r="L16" s="183">
        <v>424374.14</v>
      </c>
      <c r="M16" s="183">
        <v>357081.967</v>
      </c>
      <c r="N16" s="183">
        <v>67292.173</v>
      </c>
      <c r="O16" s="183">
        <v>3221004.457</v>
      </c>
      <c r="P16" s="183">
        <v>3193889.88</v>
      </c>
      <c r="Q16" s="183">
        <v>27114.577</v>
      </c>
      <c r="R16" s="183">
        <v>1511386.408</v>
      </c>
      <c r="S16" s="183">
        <v>1449613.983</v>
      </c>
      <c r="T16" s="183">
        <v>61772.425</v>
      </c>
      <c r="U16" s="183">
        <v>1936284.333</v>
      </c>
      <c r="V16" s="183">
        <v>1907946.706</v>
      </c>
      <c r="W16" s="183">
        <v>28337.627</v>
      </c>
      <c r="X16" s="183">
        <v>217439.013</v>
      </c>
      <c r="Y16" s="183">
        <v>213074.029</v>
      </c>
      <c r="Z16" s="183">
        <v>4364.984</v>
      </c>
      <c r="AA16" s="183">
        <v>155972639.99</v>
      </c>
      <c r="AB16" s="183">
        <v>154333788.62</v>
      </c>
      <c r="AC16" s="183">
        <v>1637669.727</v>
      </c>
      <c r="AD16" s="183"/>
      <c r="AE16" s="183"/>
      <c r="AF16" s="183"/>
      <c r="AG16" s="183">
        <f t="shared" si="0"/>
        <v>155754019.334</v>
      </c>
      <c r="AH16" s="183">
        <f t="shared" si="1"/>
        <v>154120714.59100002</v>
      </c>
      <c r="AI16" s="183">
        <f t="shared" si="2"/>
        <v>1633304.7429999998</v>
      </c>
    </row>
    <row r="17" spans="1:35" ht="13.5" hidden="1" outlineLevel="1">
      <c r="A17" s="181">
        <v>43709</v>
      </c>
      <c r="B17" s="182" t="s">
        <v>585</v>
      </c>
      <c r="C17" s="188"/>
      <c r="D17" s="188"/>
      <c r="E17" s="188"/>
      <c r="F17" s="188">
        <v>4995703.875</v>
      </c>
      <c r="G17" s="188">
        <v>4960937.213</v>
      </c>
      <c r="H17" s="188">
        <v>34766.662</v>
      </c>
      <c r="I17" s="188">
        <v>4988253.096</v>
      </c>
      <c r="J17" s="188">
        <v>4824781.775</v>
      </c>
      <c r="K17" s="188">
        <v>163471.321</v>
      </c>
      <c r="L17" s="188"/>
      <c r="M17" s="188"/>
      <c r="N17" s="188"/>
      <c r="O17" s="188">
        <v>306271.008</v>
      </c>
      <c r="P17" s="188">
        <v>300400.823</v>
      </c>
      <c r="Q17" s="188">
        <v>5870.185</v>
      </c>
      <c r="R17" s="188">
        <v>206641.691</v>
      </c>
      <c r="S17" s="188">
        <v>206641.691</v>
      </c>
      <c r="T17" s="188">
        <v>0</v>
      </c>
      <c r="U17" s="188">
        <v>211312.144</v>
      </c>
      <c r="V17" s="188">
        <v>211287.904</v>
      </c>
      <c r="W17" s="188">
        <v>24.24</v>
      </c>
      <c r="X17" s="188"/>
      <c r="Y17" s="188"/>
      <c r="Z17" s="188"/>
      <c r="AA17" s="188">
        <v>9983956.971</v>
      </c>
      <c r="AB17" s="188">
        <v>9785718.988</v>
      </c>
      <c r="AC17" s="188">
        <v>198237.983</v>
      </c>
      <c r="AD17" s="188"/>
      <c r="AE17" s="188"/>
      <c r="AF17" s="188"/>
      <c r="AG17" s="188">
        <f t="shared" si="0"/>
        <v>9983956.971</v>
      </c>
      <c r="AH17" s="188">
        <f t="shared" si="1"/>
        <v>9785718.988000002</v>
      </c>
      <c r="AI17" s="188">
        <f t="shared" si="2"/>
        <v>198237.983</v>
      </c>
    </row>
    <row r="18" spans="1:35" ht="13.5" hidden="1" outlineLevel="1">
      <c r="A18" s="181">
        <v>43709</v>
      </c>
      <c r="B18" s="182" t="s">
        <v>586</v>
      </c>
      <c r="C18" s="183"/>
      <c r="D18" s="183"/>
      <c r="E18" s="183"/>
      <c r="F18" s="183">
        <v>3001.17</v>
      </c>
      <c r="G18" s="183">
        <v>3001.17</v>
      </c>
      <c r="H18" s="183">
        <v>0</v>
      </c>
      <c r="I18" s="183">
        <v>42435.154</v>
      </c>
      <c r="J18" s="183">
        <v>41878.166</v>
      </c>
      <c r="K18" s="183">
        <v>556.988</v>
      </c>
      <c r="L18" s="183">
        <v>9503.441</v>
      </c>
      <c r="M18" s="183">
        <v>9503.441</v>
      </c>
      <c r="N18" s="183">
        <v>0</v>
      </c>
      <c r="O18" s="183"/>
      <c r="P18" s="183"/>
      <c r="Q18" s="183"/>
      <c r="R18" s="183"/>
      <c r="S18" s="183"/>
      <c r="T18" s="183"/>
      <c r="U18" s="183">
        <v>1509.633</v>
      </c>
      <c r="V18" s="183">
        <v>707.11</v>
      </c>
      <c r="W18" s="183">
        <v>802.523</v>
      </c>
      <c r="X18" s="183"/>
      <c r="Y18" s="183"/>
      <c r="Z18" s="183"/>
      <c r="AA18" s="183">
        <v>54939.765</v>
      </c>
      <c r="AB18" s="183">
        <v>54382.777</v>
      </c>
      <c r="AC18" s="183">
        <v>556.988</v>
      </c>
      <c r="AD18" s="183"/>
      <c r="AE18" s="183"/>
      <c r="AF18" s="183"/>
      <c r="AG18" s="183">
        <f t="shared" si="0"/>
        <v>54939.765</v>
      </c>
      <c r="AH18" s="183">
        <f t="shared" si="1"/>
        <v>54382.776999999995</v>
      </c>
      <c r="AI18" s="183">
        <f t="shared" si="2"/>
        <v>556.988</v>
      </c>
    </row>
    <row r="19" spans="1:35" ht="13.5" hidden="1" outlineLevel="1">
      <c r="A19" s="181">
        <v>43709</v>
      </c>
      <c r="B19" s="182" t="s">
        <v>587</v>
      </c>
      <c r="C19" s="188"/>
      <c r="D19" s="188"/>
      <c r="E19" s="188"/>
      <c r="F19" s="188">
        <v>738289.738</v>
      </c>
      <c r="G19" s="188">
        <v>712951.848</v>
      </c>
      <c r="H19" s="188">
        <v>25337.89</v>
      </c>
      <c r="I19" s="188">
        <v>70878788.05</v>
      </c>
      <c r="J19" s="188">
        <v>69318124.16</v>
      </c>
      <c r="K19" s="188">
        <v>1560663.89</v>
      </c>
      <c r="L19" s="188">
        <v>137710463.107</v>
      </c>
      <c r="M19" s="188">
        <v>132657727.341</v>
      </c>
      <c r="N19" s="188">
        <v>5052735.766</v>
      </c>
      <c r="O19" s="188">
        <v>335896.959</v>
      </c>
      <c r="P19" s="188">
        <v>332553.529</v>
      </c>
      <c r="Q19" s="188">
        <v>3343.43</v>
      </c>
      <c r="R19" s="188">
        <v>4949065.737</v>
      </c>
      <c r="S19" s="188">
        <v>4871294.947</v>
      </c>
      <c r="T19" s="188">
        <v>77770.79</v>
      </c>
      <c r="U19" s="188">
        <v>12908565.198</v>
      </c>
      <c r="V19" s="188">
        <v>12336192.623</v>
      </c>
      <c r="W19" s="188">
        <v>572372.575</v>
      </c>
      <c r="X19" s="188">
        <v>2755248.798</v>
      </c>
      <c r="Y19" s="188">
        <v>2668108.92</v>
      </c>
      <c r="Z19" s="188">
        <v>87139.878</v>
      </c>
      <c r="AA19" s="188">
        <v>212082789.693</v>
      </c>
      <c r="AB19" s="188">
        <v>205356912.269</v>
      </c>
      <c r="AC19" s="188">
        <v>6725877.424</v>
      </c>
      <c r="AD19" s="188"/>
      <c r="AE19" s="188"/>
      <c r="AF19" s="188"/>
      <c r="AG19" s="188">
        <f t="shared" si="0"/>
        <v>209327540.89499998</v>
      </c>
      <c r="AH19" s="188">
        <f t="shared" si="1"/>
        <v>202688803.349</v>
      </c>
      <c r="AI19" s="188">
        <f t="shared" si="2"/>
        <v>6638737.546</v>
      </c>
    </row>
    <row r="20" spans="1:35" ht="13.5" hidden="1" outlineLevel="1">
      <c r="A20" s="181">
        <v>43709</v>
      </c>
      <c r="B20" s="182" t="s">
        <v>588</v>
      </c>
      <c r="C20" s="183"/>
      <c r="D20" s="183"/>
      <c r="E20" s="183"/>
      <c r="F20" s="183">
        <v>3194.065</v>
      </c>
      <c r="G20" s="183">
        <v>3194.065</v>
      </c>
      <c r="H20" s="183">
        <v>0</v>
      </c>
      <c r="I20" s="183">
        <v>5519.943</v>
      </c>
      <c r="J20" s="183">
        <v>5519.943</v>
      </c>
      <c r="K20" s="183">
        <v>0</v>
      </c>
      <c r="L20" s="183"/>
      <c r="M20" s="183"/>
      <c r="N20" s="183"/>
      <c r="O20" s="183">
        <v>1367693.285</v>
      </c>
      <c r="P20" s="183">
        <v>1351547.997</v>
      </c>
      <c r="Q20" s="183">
        <v>16145.288</v>
      </c>
      <c r="R20" s="183">
        <v>4352.322</v>
      </c>
      <c r="S20" s="183">
        <v>4352.322</v>
      </c>
      <c r="T20" s="183">
        <v>0</v>
      </c>
      <c r="U20" s="183">
        <v>298213.35</v>
      </c>
      <c r="V20" s="183">
        <v>298213.35</v>
      </c>
      <c r="W20" s="183">
        <v>0</v>
      </c>
      <c r="X20" s="183"/>
      <c r="Y20" s="183"/>
      <c r="Z20" s="183"/>
      <c r="AA20" s="183">
        <v>8714.008</v>
      </c>
      <c r="AB20" s="183">
        <v>8714.008</v>
      </c>
      <c r="AC20" s="183">
        <v>0</v>
      </c>
      <c r="AD20" s="183"/>
      <c r="AE20" s="183"/>
      <c r="AF20" s="183"/>
      <c r="AG20" s="183">
        <f t="shared" si="0"/>
        <v>8714.008</v>
      </c>
      <c r="AH20" s="183">
        <f t="shared" si="1"/>
        <v>8714.008</v>
      </c>
      <c r="AI20" s="183">
        <f t="shared" si="2"/>
        <v>0</v>
      </c>
    </row>
    <row r="21" spans="1:35" ht="13.5" hidden="1" outlineLevel="1">
      <c r="A21" s="181">
        <v>43709</v>
      </c>
      <c r="B21" s="182" t="s">
        <v>589</v>
      </c>
      <c r="C21" s="188"/>
      <c r="D21" s="188"/>
      <c r="E21" s="188"/>
      <c r="F21" s="188">
        <v>16047.815</v>
      </c>
      <c r="G21" s="188">
        <v>13213.196</v>
      </c>
      <c r="H21" s="188">
        <v>2834.619</v>
      </c>
      <c r="I21" s="188">
        <v>51335806.261</v>
      </c>
      <c r="J21" s="188">
        <v>50357084.076</v>
      </c>
      <c r="K21" s="188">
        <v>978722.185</v>
      </c>
      <c r="L21" s="188">
        <v>457053.33</v>
      </c>
      <c r="M21" s="188">
        <v>457053.33</v>
      </c>
      <c r="N21" s="188">
        <v>0</v>
      </c>
      <c r="O21" s="188"/>
      <c r="P21" s="188"/>
      <c r="Q21" s="188"/>
      <c r="R21" s="188">
        <v>4875602.372</v>
      </c>
      <c r="S21" s="188">
        <v>4807862.703</v>
      </c>
      <c r="T21" s="188">
        <v>67739.669</v>
      </c>
      <c r="U21" s="188">
        <v>1590945.856</v>
      </c>
      <c r="V21" s="188">
        <v>1566649.126</v>
      </c>
      <c r="W21" s="188">
        <v>24296.73</v>
      </c>
      <c r="X21" s="188">
        <v>1577859.778</v>
      </c>
      <c r="Y21" s="188">
        <v>1534211.329</v>
      </c>
      <c r="Z21" s="188">
        <v>43648.449</v>
      </c>
      <c r="AA21" s="188">
        <v>53386767.184</v>
      </c>
      <c r="AB21" s="188">
        <v>52361561.931</v>
      </c>
      <c r="AC21" s="188">
        <v>1025205.253</v>
      </c>
      <c r="AD21" s="188"/>
      <c r="AE21" s="188"/>
      <c r="AF21" s="188"/>
      <c r="AG21" s="183">
        <f t="shared" si="0"/>
        <v>51808907.405999996</v>
      </c>
      <c r="AH21" s="188">
        <f t="shared" si="1"/>
        <v>50827350.602</v>
      </c>
      <c r="AI21" s="188">
        <f t="shared" si="2"/>
        <v>981556.804</v>
      </c>
    </row>
    <row r="22" spans="1:35" ht="13.5" hidden="1" outlineLevel="1">
      <c r="A22" s="181">
        <v>43709</v>
      </c>
      <c r="B22" s="182" t="s">
        <v>590</v>
      </c>
      <c r="C22" s="183"/>
      <c r="D22" s="183"/>
      <c r="E22" s="183"/>
      <c r="F22" s="183">
        <v>113205.403</v>
      </c>
      <c r="G22" s="183">
        <v>104801.933</v>
      </c>
      <c r="H22" s="183">
        <v>8403.47</v>
      </c>
      <c r="I22" s="183">
        <v>857328.842</v>
      </c>
      <c r="J22" s="183">
        <v>649991.166</v>
      </c>
      <c r="K22" s="183">
        <v>207337.676</v>
      </c>
      <c r="L22" s="183">
        <v>404993.221</v>
      </c>
      <c r="M22" s="183">
        <v>320104.314</v>
      </c>
      <c r="N22" s="183">
        <v>84888.907</v>
      </c>
      <c r="O22" s="183">
        <v>86289.851</v>
      </c>
      <c r="P22" s="183">
        <v>84340.358</v>
      </c>
      <c r="Q22" s="183">
        <v>1949.493</v>
      </c>
      <c r="R22" s="183">
        <v>4149083.615</v>
      </c>
      <c r="S22" s="183">
        <v>3652325.649</v>
      </c>
      <c r="T22" s="183">
        <v>496757.966</v>
      </c>
      <c r="U22" s="183">
        <v>383113.003</v>
      </c>
      <c r="V22" s="183">
        <v>287582.376</v>
      </c>
      <c r="W22" s="183">
        <v>95530.627</v>
      </c>
      <c r="X22" s="183"/>
      <c r="Y22" s="183"/>
      <c r="Z22" s="183"/>
      <c r="AA22" s="183">
        <v>1375527.466</v>
      </c>
      <c r="AB22" s="183">
        <v>1074897.413</v>
      </c>
      <c r="AC22" s="183">
        <v>300630.053</v>
      </c>
      <c r="AD22" s="183"/>
      <c r="AE22" s="183"/>
      <c r="AF22" s="183"/>
      <c r="AG22" s="183">
        <f t="shared" si="0"/>
        <v>1375527.466</v>
      </c>
      <c r="AH22" s="183">
        <f t="shared" si="1"/>
        <v>1074897.413</v>
      </c>
      <c r="AI22" s="183">
        <f t="shared" si="2"/>
        <v>300630.053</v>
      </c>
    </row>
    <row r="23" spans="1:35" ht="13.5" hidden="1" outlineLevel="1">
      <c r="A23" s="181">
        <v>43709</v>
      </c>
      <c r="B23" s="182" t="s">
        <v>591</v>
      </c>
      <c r="C23" s="188"/>
      <c r="D23" s="188"/>
      <c r="E23" s="188"/>
      <c r="F23" s="188"/>
      <c r="G23" s="188"/>
      <c r="H23" s="188"/>
      <c r="I23" s="188">
        <v>567479.64</v>
      </c>
      <c r="J23" s="188">
        <v>478466.117</v>
      </c>
      <c r="K23" s="188">
        <v>89013.523</v>
      </c>
      <c r="L23" s="188">
        <v>22286.047</v>
      </c>
      <c r="M23" s="188">
        <v>16358.897</v>
      </c>
      <c r="N23" s="188">
        <v>5927.15</v>
      </c>
      <c r="O23" s="188"/>
      <c r="P23" s="188"/>
      <c r="Q23" s="188"/>
      <c r="R23" s="188"/>
      <c r="S23" s="188"/>
      <c r="T23" s="188"/>
      <c r="U23" s="188"/>
      <c r="V23" s="188"/>
      <c r="W23" s="188"/>
      <c r="X23" s="188"/>
      <c r="Y23" s="188"/>
      <c r="Z23" s="188"/>
      <c r="AA23" s="188">
        <v>589765.687</v>
      </c>
      <c r="AB23" s="188">
        <v>494825.014</v>
      </c>
      <c r="AC23" s="188">
        <v>94940.673</v>
      </c>
      <c r="AD23" s="188"/>
      <c r="AE23" s="188"/>
      <c r="AF23" s="188"/>
      <c r="AG23" s="188">
        <f t="shared" si="0"/>
        <v>589765.687</v>
      </c>
      <c r="AH23" s="188">
        <f t="shared" si="1"/>
        <v>494825.014</v>
      </c>
      <c r="AI23" s="188">
        <f t="shared" si="2"/>
        <v>94940.673</v>
      </c>
    </row>
    <row r="24" spans="1:35" ht="13.5" hidden="1" outlineLevel="1">
      <c r="A24" s="181">
        <v>43709</v>
      </c>
      <c r="B24" s="182" t="s">
        <v>592</v>
      </c>
      <c r="C24" s="183"/>
      <c r="D24" s="183"/>
      <c r="E24" s="183"/>
      <c r="F24" s="183"/>
      <c r="G24" s="183"/>
      <c r="H24" s="183"/>
      <c r="I24" s="183"/>
      <c r="J24" s="183"/>
      <c r="K24" s="183"/>
      <c r="L24" s="183">
        <v>2942.706</v>
      </c>
      <c r="M24" s="183">
        <v>2942.706</v>
      </c>
      <c r="N24" s="183">
        <v>0</v>
      </c>
      <c r="O24" s="183"/>
      <c r="P24" s="183"/>
      <c r="Q24" s="183"/>
      <c r="R24" s="183"/>
      <c r="S24" s="183"/>
      <c r="T24" s="183"/>
      <c r="U24" s="183"/>
      <c r="V24" s="183"/>
      <c r="W24" s="183"/>
      <c r="X24" s="183">
        <v>16439.503</v>
      </c>
      <c r="Y24" s="183">
        <v>16439.503</v>
      </c>
      <c r="Z24" s="183">
        <v>0</v>
      </c>
      <c r="AA24" s="183">
        <v>19382.209</v>
      </c>
      <c r="AB24" s="183">
        <v>19382.209</v>
      </c>
      <c r="AC24" s="183">
        <v>0</v>
      </c>
      <c r="AD24" s="183"/>
      <c r="AE24" s="183"/>
      <c r="AF24" s="183"/>
      <c r="AG24" s="183">
        <f t="shared" si="0"/>
        <v>2942.706</v>
      </c>
      <c r="AH24" s="183">
        <f t="shared" si="1"/>
        <v>2942.706</v>
      </c>
      <c r="AI24" s="183">
        <f t="shared" si="2"/>
        <v>0</v>
      </c>
    </row>
    <row r="25" spans="1:35" ht="13.5" hidden="1" outlineLevel="1">
      <c r="A25" s="181">
        <v>43709</v>
      </c>
      <c r="B25" s="182" t="s">
        <v>593</v>
      </c>
      <c r="C25" s="188"/>
      <c r="D25" s="188"/>
      <c r="E25" s="188"/>
      <c r="F25" s="188"/>
      <c r="G25" s="188"/>
      <c r="H25" s="188"/>
      <c r="I25" s="188"/>
      <c r="J25" s="188"/>
      <c r="K25" s="188"/>
      <c r="L25" s="188"/>
      <c r="M25" s="188"/>
      <c r="N25" s="188"/>
      <c r="O25" s="188">
        <v>229542.978</v>
      </c>
      <c r="P25" s="188">
        <v>227712.794</v>
      </c>
      <c r="Q25" s="188">
        <v>1830.184</v>
      </c>
      <c r="R25" s="188"/>
      <c r="S25" s="188"/>
      <c r="T25" s="188"/>
      <c r="U25" s="188"/>
      <c r="V25" s="188"/>
      <c r="W25" s="188"/>
      <c r="X25" s="188"/>
      <c r="Y25" s="188"/>
      <c r="Z25" s="188"/>
      <c r="AA25" s="188"/>
      <c r="AB25" s="188"/>
      <c r="AC25" s="188"/>
      <c r="AD25" s="188"/>
      <c r="AE25" s="188"/>
      <c r="AF25" s="188"/>
      <c r="AG25" s="183">
        <f t="shared" si="0"/>
        <v>0</v>
      </c>
      <c r="AH25" s="183">
        <f t="shared" si="1"/>
        <v>0</v>
      </c>
      <c r="AI25" s="183">
        <f t="shared" si="2"/>
        <v>0</v>
      </c>
    </row>
    <row r="26" spans="1:35" ht="13.5" hidden="1" outlineLevel="1">
      <c r="A26" s="181">
        <v>43709</v>
      </c>
      <c r="B26" s="182" t="s">
        <v>594</v>
      </c>
      <c r="C26" s="183"/>
      <c r="D26" s="183"/>
      <c r="E26" s="183"/>
      <c r="F26" s="183"/>
      <c r="G26" s="183"/>
      <c r="H26" s="183"/>
      <c r="I26" s="183">
        <v>250125.507</v>
      </c>
      <c r="J26" s="183">
        <v>212880.09</v>
      </c>
      <c r="K26" s="183">
        <v>37245.417</v>
      </c>
      <c r="L26" s="183">
        <v>51771.978</v>
      </c>
      <c r="M26" s="183">
        <v>49850.336</v>
      </c>
      <c r="N26" s="183">
        <v>1921.642</v>
      </c>
      <c r="O26" s="183">
        <v>453230.577</v>
      </c>
      <c r="P26" s="183">
        <v>67769.99</v>
      </c>
      <c r="Q26" s="183">
        <v>385460.587</v>
      </c>
      <c r="R26" s="183"/>
      <c r="S26" s="183"/>
      <c r="T26" s="183"/>
      <c r="U26" s="183">
        <v>13283.739</v>
      </c>
      <c r="V26" s="183">
        <v>13283.739</v>
      </c>
      <c r="W26" s="183">
        <v>0</v>
      </c>
      <c r="X26" s="183"/>
      <c r="Y26" s="183"/>
      <c r="Z26" s="183"/>
      <c r="AA26" s="183">
        <v>301897.485</v>
      </c>
      <c r="AB26" s="183">
        <v>262730.426</v>
      </c>
      <c r="AC26" s="183">
        <v>39167.059</v>
      </c>
      <c r="AD26" s="183"/>
      <c r="AE26" s="183"/>
      <c r="AF26" s="183"/>
      <c r="AG26" s="183">
        <f t="shared" si="0"/>
        <v>301897.485</v>
      </c>
      <c r="AH26" s="183">
        <f t="shared" si="1"/>
        <v>262730.426</v>
      </c>
      <c r="AI26" s="183">
        <f t="shared" si="2"/>
        <v>39167.059</v>
      </c>
    </row>
    <row r="27" spans="1:35" ht="13.5" hidden="1" outlineLevel="1">
      <c r="A27" s="181">
        <v>43709</v>
      </c>
      <c r="B27" s="182" t="s">
        <v>595</v>
      </c>
      <c r="C27" s="188"/>
      <c r="D27" s="188"/>
      <c r="E27" s="188"/>
      <c r="F27" s="188">
        <v>2103714.465</v>
      </c>
      <c r="G27" s="188">
        <v>2045964.274</v>
      </c>
      <c r="H27" s="188">
        <v>57750.191</v>
      </c>
      <c r="I27" s="188">
        <v>29140157.265</v>
      </c>
      <c r="J27" s="188">
        <v>27738775.204</v>
      </c>
      <c r="K27" s="188">
        <v>1401382.061</v>
      </c>
      <c r="L27" s="188">
        <v>34004328.912</v>
      </c>
      <c r="M27" s="188">
        <v>31900144.494</v>
      </c>
      <c r="N27" s="188">
        <v>2104184.418</v>
      </c>
      <c r="O27" s="188">
        <v>228185.702</v>
      </c>
      <c r="P27" s="188">
        <v>221509.422</v>
      </c>
      <c r="Q27" s="188">
        <v>6676.28</v>
      </c>
      <c r="R27" s="188">
        <v>11939536.633</v>
      </c>
      <c r="S27" s="188">
        <v>11323812.268</v>
      </c>
      <c r="T27" s="188">
        <v>615724.365</v>
      </c>
      <c r="U27" s="188">
        <v>1262193.439</v>
      </c>
      <c r="V27" s="188">
        <v>1215353.893</v>
      </c>
      <c r="W27" s="188">
        <v>46839.546</v>
      </c>
      <c r="X27" s="188">
        <v>796333.013</v>
      </c>
      <c r="Y27" s="188">
        <v>741978.85</v>
      </c>
      <c r="Z27" s="188">
        <v>54354.163</v>
      </c>
      <c r="AA27" s="188">
        <v>66044533.655</v>
      </c>
      <c r="AB27" s="188">
        <v>62426862.822</v>
      </c>
      <c r="AC27" s="188">
        <v>3617670.833</v>
      </c>
      <c r="AD27" s="188"/>
      <c r="AE27" s="188"/>
      <c r="AF27" s="188"/>
      <c r="AG27" s="188">
        <f t="shared" si="0"/>
        <v>65248200.642000005</v>
      </c>
      <c r="AH27" s="188">
        <f t="shared" si="1"/>
        <v>61684883.972</v>
      </c>
      <c r="AI27" s="188">
        <f t="shared" si="2"/>
        <v>3563316.67</v>
      </c>
    </row>
    <row r="28" spans="1:35" ht="13.5" hidden="1" outlineLevel="1">
      <c r="A28" s="181">
        <v>43709</v>
      </c>
      <c r="B28" s="182" t="s">
        <v>596</v>
      </c>
      <c r="C28" s="183"/>
      <c r="D28" s="183"/>
      <c r="E28" s="183"/>
      <c r="F28" s="183">
        <v>6596457.282</v>
      </c>
      <c r="G28" s="183">
        <v>6389211.512</v>
      </c>
      <c r="H28" s="183">
        <v>207245.77</v>
      </c>
      <c r="I28" s="183">
        <v>109488004.947</v>
      </c>
      <c r="J28" s="183">
        <v>106748889.363</v>
      </c>
      <c r="K28" s="183">
        <v>2739115.584</v>
      </c>
      <c r="L28" s="183">
        <v>10200307.301</v>
      </c>
      <c r="M28" s="183">
        <v>9894614.335</v>
      </c>
      <c r="N28" s="183">
        <v>305692.966</v>
      </c>
      <c r="O28" s="183"/>
      <c r="P28" s="183"/>
      <c r="Q28" s="183"/>
      <c r="R28" s="183">
        <v>3448526.637</v>
      </c>
      <c r="S28" s="183">
        <v>3401949.625</v>
      </c>
      <c r="T28" s="183">
        <v>46577.012</v>
      </c>
      <c r="U28" s="183">
        <v>1156848.835</v>
      </c>
      <c r="V28" s="183">
        <v>1128774.932</v>
      </c>
      <c r="W28" s="183">
        <v>28073.903</v>
      </c>
      <c r="X28" s="183">
        <v>1232229.711</v>
      </c>
      <c r="Y28" s="183">
        <v>1226123.855</v>
      </c>
      <c r="Z28" s="183">
        <v>6105.856</v>
      </c>
      <c r="AA28" s="183">
        <v>127516999.241</v>
      </c>
      <c r="AB28" s="183">
        <v>124258839.065</v>
      </c>
      <c r="AC28" s="183">
        <v>3258160.176</v>
      </c>
      <c r="AD28" s="183"/>
      <c r="AE28" s="183"/>
      <c r="AF28" s="183"/>
      <c r="AG28" s="183">
        <f t="shared" si="0"/>
        <v>126284769.53</v>
      </c>
      <c r="AH28" s="183">
        <f t="shared" si="1"/>
        <v>123032715.21000001</v>
      </c>
      <c r="AI28" s="183">
        <f t="shared" si="2"/>
        <v>3252054.32</v>
      </c>
    </row>
    <row r="29" spans="1:35" ht="13.5" hidden="1" outlineLevel="1">
      <c r="A29" s="181">
        <v>43709</v>
      </c>
      <c r="B29" s="182" t="s">
        <v>597</v>
      </c>
      <c r="C29" s="188"/>
      <c r="D29" s="188"/>
      <c r="E29" s="188"/>
      <c r="F29" s="188">
        <v>114.03</v>
      </c>
      <c r="G29" s="188">
        <v>0</v>
      </c>
      <c r="H29" s="188">
        <v>114.03</v>
      </c>
      <c r="I29" s="188">
        <v>3858084.229</v>
      </c>
      <c r="J29" s="188">
        <v>3847405.126</v>
      </c>
      <c r="K29" s="188">
        <v>10679.103</v>
      </c>
      <c r="L29" s="188">
        <v>2644780.729</v>
      </c>
      <c r="M29" s="188">
        <v>2607925.465</v>
      </c>
      <c r="N29" s="188">
        <v>36855.264</v>
      </c>
      <c r="O29" s="188">
        <v>2469802.696</v>
      </c>
      <c r="P29" s="188">
        <v>2469802.696</v>
      </c>
      <c r="Q29" s="188">
        <v>0</v>
      </c>
      <c r="R29" s="188">
        <v>336708.734</v>
      </c>
      <c r="S29" s="188">
        <v>328825.203</v>
      </c>
      <c r="T29" s="188">
        <v>7883.531</v>
      </c>
      <c r="U29" s="188">
        <v>259459.816</v>
      </c>
      <c r="V29" s="188">
        <v>255779.553</v>
      </c>
      <c r="W29" s="188">
        <v>3680.263</v>
      </c>
      <c r="X29" s="188"/>
      <c r="Y29" s="188"/>
      <c r="Z29" s="188"/>
      <c r="AA29" s="188">
        <v>6502978.988</v>
      </c>
      <c r="AB29" s="188">
        <v>6455330.591</v>
      </c>
      <c r="AC29" s="188">
        <v>47648.397</v>
      </c>
      <c r="AD29" s="188"/>
      <c r="AE29" s="188"/>
      <c r="AF29" s="188"/>
      <c r="AG29" s="188">
        <f t="shared" si="0"/>
        <v>6502978.988</v>
      </c>
      <c r="AH29" s="188">
        <f t="shared" si="1"/>
        <v>6455330.591</v>
      </c>
      <c r="AI29" s="188">
        <f t="shared" si="2"/>
        <v>47648.397000000004</v>
      </c>
    </row>
    <row r="30" spans="1:35" s="585" customFormat="1" ht="12.75" collapsed="1">
      <c r="A30" s="587">
        <v>43709</v>
      </c>
      <c r="B30" s="152" t="s">
        <v>598</v>
      </c>
      <c r="C30" s="591">
        <f>SUM(C7:C29)</f>
        <v>0</v>
      </c>
      <c r="D30" s="591">
        <f>SUM(D7:D29)</f>
        <v>0</v>
      </c>
      <c r="E30" s="591">
        <f>SUM(E7:E29)</f>
        <v>0</v>
      </c>
      <c r="F30" s="584">
        <f aca="true" t="shared" si="3" ref="F30:AI30">SUM(F6:F29)</f>
        <v>25734106.49300001</v>
      </c>
      <c r="G30" s="584">
        <f t="shared" si="3"/>
        <v>25317856.209</v>
      </c>
      <c r="H30" s="584">
        <f t="shared" si="3"/>
        <v>416250.284</v>
      </c>
      <c r="I30" s="584">
        <f t="shared" si="3"/>
        <v>491012630.71599996</v>
      </c>
      <c r="J30" s="584">
        <f t="shared" si="3"/>
        <v>480455501.636</v>
      </c>
      <c r="K30" s="584">
        <f t="shared" si="3"/>
        <v>10557129.08</v>
      </c>
      <c r="L30" s="584">
        <f t="shared" si="3"/>
        <v>217212245.24499997</v>
      </c>
      <c r="M30" s="584">
        <f t="shared" si="3"/>
        <v>208662726.76000005</v>
      </c>
      <c r="N30" s="584">
        <f t="shared" si="3"/>
        <v>8549518.485000001</v>
      </c>
      <c r="O30" s="584">
        <f t="shared" si="3"/>
        <v>10911712.641</v>
      </c>
      <c r="P30" s="584">
        <f t="shared" si="3"/>
        <v>10221025.348</v>
      </c>
      <c r="Q30" s="584">
        <f t="shared" si="3"/>
        <v>690687.2930000001</v>
      </c>
      <c r="R30" s="584">
        <f t="shared" si="3"/>
        <v>36445207.800000004</v>
      </c>
      <c r="S30" s="584">
        <f t="shared" si="3"/>
        <v>34929965.831</v>
      </c>
      <c r="T30" s="584">
        <f t="shared" si="3"/>
        <v>1515241.969</v>
      </c>
      <c r="U30" s="584">
        <f t="shared" si="3"/>
        <v>21695654.461999997</v>
      </c>
      <c r="V30" s="584">
        <f t="shared" si="3"/>
        <v>20813340.913999997</v>
      </c>
      <c r="W30" s="584">
        <f t="shared" si="3"/>
        <v>882313.548</v>
      </c>
      <c r="X30" s="584">
        <f t="shared" si="3"/>
        <v>8038036.152</v>
      </c>
      <c r="Y30" s="584">
        <f t="shared" si="3"/>
        <v>7824106.976999998</v>
      </c>
      <c r="Z30" s="584">
        <f t="shared" si="3"/>
        <v>213929.175</v>
      </c>
      <c r="AA30" s="584">
        <f t="shared" si="3"/>
        <v>741998200.249</v>
      </c>
      <c r="AB30" s="584">
        <f t="shared" si="3"/>
        <v>722260191.5819999</v>
      </c>
      <c r="AC30" s="584">
        <f t="shared" si="3"/>
        <v>19736827.024</v>
      </c>
      <c r="AD30" s="584">
        <f t="shared" si="3"/>
        <v>0</v>
      </c>
      <c r="AE30" s="584">
        <f t="shared" si="3"/>
        <v>0</v>
      </c>
      <c r="AF30" s="584">
        <f t="shared" si="3"/>
        <v>0</v>
      </c>
      <c r="AG30" s="584">
        <f t="shared" si="3"/>
        <v>733958982.454</v>
      </c>
      <c r="AH30" s="584">
        <f t="shared" si="3"/>
        <v>714436084.605</v>
      </c>
      <c r="AI30" s="584">
        <f t="shared" si="3"/>
        <v>19522897.849</v>
      </c>
    </row>
    <row r="31" spans="1:35" ht="13.5" hidden="1" outlineLevel="1">
      <c r="A31" s="587">
        <v>43739</v>
      </c>
      <c r="B31" s="182" t="s">
        <v>574</v>
      </c>
      <c r="C31" s="164">
        <v>0</v>
      </c>
      <c r="D31" s="164">
        <v>0</v>
      </c>
      <c r="E31" s="164">
        <v>0</v>
      </c>
      <c r="F31" s="165">
        <v>1334585.962</v>
      </c>
      <c r="G31" s="165">
        <v>1308524.74</v>
      </c>
      <c r="H31" s="165">
        <v>26061.222</v>
      </c>
      <c r="I31" s="165">
        <v>112705.317</v>
      </c>
      <c r="J31" s="165">
        <v>105035.184</v>
      </c>
      <c r="K31" s="165">
        <v>7670.133</v>
      </c>
      <c r="L31" s="165">
        <v>5939708.475</v>
      </c>
      <c r="M31" s="165">
        <v>5594693.024</v>
      </c>
      <c r="N31" s="165">
        <v>345015.451</v>
      </c>
      <c r="O31" s="164">
        <v>0</v>
      </c>
      <c r="P31" s="164">
        <v>0</v>
      </c>
      <c r="Q31" s="164">
        <v>0</v>
      </c>
      <c r="R31" s="165">
        <v>324821.98</v>
      </c>
      <c r="S31" s="165">
        <v>280683.805</v>
      </c>
      <c r="T31" s="165">
        <v>44138.175</v>
      </c>
      <c r="U31" s="165">
        <v>146801.064</v>
      </c>
      <c r="V31" s="165">
        <v>146241.377</v>
      </c>
      <c r="W31" s="165">
        <v>559.687</v>
      </c>
      <c r="X31" s="164">
        <v>0</v>
      </c>
      <c r="Y31" s="164">
        <v>0</v>
      </c>
      <c r="Z31" s="164">
        <v>0</v>
      </c>
      <c r="AA31" s="165">
        <v>7386999.754</v>
      </c>
      <c r="AB31" s="165">
        <v>7008252.948</v>
      </c>
      <c r="AC31" s="165">
        <v>378746.806</v>
      </c>
      <c r="AD31" s="164">
        <v>0</v>
      </c>
      <c r="AE31" s="164">
        <v>0</v>
      </c>
      <c r="AF31" s="164">
        <v>0</v>
      </c>
      <c r="AG31" s="586">
        <f aca="true" t="shared" si="4" ref="AG31:AG53">C31+F31+I31+L31</f>
        <v>7386999.754</v>
      </c>
      <c r="AH31" s="586">
        <f aca="true" t="shared" si="5" ref="AH31:AH53">D31+G31+J31+M31</f>
        <v>7008252.948</v>
      </c>
      <c r="AI31" s="586">
        <f aca="true" t="shared" si="6" ref="AI31:AI53">E31+H31+K31+N31</f>
        <v>378746.806</v>
      </c>
    </row>
    <row r="32" spans="1:35" ht="13.5" hidden="1" outlineLevel="1">
      <c r="A32" s="587">
        <v>43739</v>
      </c>
      <c r="B32" s="182" t="s">
        <v>576</v>
      </c>
      <c r="C32" s="172">
        <v>0</v>
      </c>
      <c r="D32" s="172">
        <v>0</v>
      </c>
      <c r="E32" s="172">
        <v>0</v>
      </c>
      <c r="F32" s="172">
        <v>0</v>
      </c>
      <c r="G32" s="172">
        <v>0</v>
      </c>
      <c r="H32" s="172">
        <v>0</v>
      </c>
      <c r="I32" s="173">
        <v>71058.364</v>
      </c>
      <c r="J32" s="173">
        <v>71058.364</v>
      </c>
      <c r="K32" s="173">
        <v>0</v>
      </c>
      <c r="L32" s="173">
        <v>124368.723</v>
      </c>
      <c r="M32" s="173">
        <v>86772.201</v>
      </c>
      <c r="N32" s="173">
        <v>37596.522</v>
      </c>
      <c r="O32" s="172">
        <v>0</v>
      </c>
      <c r="P32" s="172">
        <v>0</v>
      </c>
      <c r="Q32" s="172">
        <v>0</v>
      </c>
      <c r="R32" s="173">
        <v>6261.802</v>
      </c>
      <c r="S32" s="173">
        <v>6261.802</v>
      </c>
      <c r="T32" s="173">
        <v>0</v>
      </c>
      <c r="U32" s="173">
        <v>78883.571</v>
      </c>
      <c r="V32" s="173">
        <v>62078.499</v>
      </c>
      <c r="W32" s="173">
        <v>16805.072</v>
      </c>
      <c r="X32" s="172">
        <v>0</v>
      </c>
      <c r="Y32" s="172">
        <v>0</v>
      </c>
      <c r="Z32" s="172">
        <v>0</v>
      </c>
      <c r="AA32" s="173">
        <v>195427.087</v>
      </c>
      <c r="AB32" s="173">
        <v>157830.565</v>
      </c>
      <c r="AC32" s="173">
        <v>37596.522</v>
      </c>
      <c r="AD32" s="172">
        <v>0</v>
      </c>
      <c r="AE32" s="172">
        <v>0</v>
      </c>
      <c r="AF32" s="172">
        <v>0</v>
      </c>
      <c r="AG32" s="188">
        <f t="shared" si="4"/>
        <v>195427.087</v>
      </c>
      <c r="AH32" s="188">
        <f t="shared" si="5"/>
        <v>157830.565</v>
      </c>
      <c r="AI32" s="188">
        <f t="shared" si="6"/>
        <v>37596.522</v>
      </c>
    </row>
    <row r="33" spans="1:35" ht="13.5" hidden="1" outlineLevel="1">
      <c r="A33" s="587">
        <v>43739</v>
      </c>
      <c r="B33" s="182" t="s">
        <v>577</v>
      </c>
      <c r="C33" s="164">
        <v>0</v>
      </c>
      <c r="D33" s="164">
        <v>0</v>
      </c>
      <c r="E33" s="164">
        <v>0</v>
      </c>
      <c r="F33" s="165">
        <v>0</v>
      </c>
      <c r="G33" s="165">
        <v>0</v>
      </c>
      <c r="H33" s="165">
        <v>0</v>
      </c>
      <c r="I33" s="165">
        <v>56327128.148</v>
      </c>
      <c r="J33" s="165">
        <v>55302689.218</v>
      </c>
      <c r="K33" s="165">
        <v>1024438.93</v>
      </c>
      <c r="L33" s="165">
        <v>24256692.185</v>
      </c>
      <c r="M33" s="165">
        <v>23749493.733</v>
      </c>
      <c r="N33" s="165">
        <v>507198.452</v>
      </c>
      <c r="O33" s="164">
        <v>0</v>
      </c>
      <c r="P33" s="164">
        <v>0</v>
      </c>
      <c r="Q33" s="164">
        <v>0</v>
      </c>
      <c r="R33" s="165">
        <v>4028004.406</v>
      </c>
      <c r="S33" s="165">
        <v>3948890.272</v>
      </c>
      <c r="T33" s="165">
        <v>79114.134</v>
      </c>
      <c r="U33" s="165">
        <v>393380.514</v>
      </c>
      <c r="V33" s="165">
        <v>372308.65</v>
      </c>
      <c r="W33" s="165">
        <v>21071.864</v>
      </c>
      <c r="X33" s="164">
        <v>1416269.668</v>
      </c>
      <c r="Y33" s="164">
        <v>1400101.322</v>
      </c>
      <c r="Z33" s="164">
        <v>16168.346</v>
      </c>
      <c r="AA33" s="165">
        <v>82000090.001</v>
      </c>
      <c r="AB33" s="165">
        <v>80452284.273</v>
      </c>
      <c r="AC33" s="165">
        <v>1547805.728</v>
      </c>
      <c r="AD33" s="164">
        <v>0</v>
      </c>
      <c r="AE33" s="164">
        <v>0</v>
      </c>
      <c r="AF33" s="164">
        <v>0</v>
      </c>
      <c r="AG33" s="586">
        <f t="shared" si="4"/>
        <v>80583820.333</v>
      </c>
      <c r="AH33" s="586">
        <f t="shared" si="5"/>
        <v>79052182.951</v>
      </c>
      <c r="AI33" s="586">
        <f t="shared" si="6"/>
        <v>1531637.382</v>
      </c>
    </row>
    <row r="34" spans="1:35" ht="13.5" hidden="1" outlineLevel="1">
      <c r="A34" s="587">
        <v>43739</v>
      </c>
      <c r="B34" s="182" t="s">
        <v>578</v>
      </c>
      <c r="C34" s="172">
        <v>0</v>
      </c>
      <c r="D34" s="172">
        <v>0</v>
      </c>
      <c r="E34" s="172">
        <v>0</v>
      </c>
      <c r="F34" s="172">
        <v>0</v>
      </c>
      <c r="G34" s="172">
        <v>0</v>
      </c>
      <c r="H34" s="172">
        <v>0</v>
      </c>
      <c r="I34" s="173">
        <v>12241375.566</v>
      </c>
      <c r="J34" s="173">
        <v>11624731.889</v>
      </c>
      <c r="K34" s="173">
        <v>616643.677</v>
      </c>
      <c r="L34" s="173">
        <v>567678.192</v>
      </c>
      <c r="M34" s="173">
        <v>542633.23</v>
      </c>
      <c r="N34" s="173">
        <v>25044.962</v>
      </c>
      <c r="O34" s="172">
        <v>1924307.739</v>
      </c>
      <c r="P34" s="172">
        <v>1688018.758</v>
      </c>
      <c r="Q34" s="172">
        <v>236288.981</v>
      </c>
      <c r="R34" s="173">
        <v>27780.346</v>
      </c>
      <c r="S34" s="173">
        <v>25427.755</v>
      </c>
      <c r="T34" s="173">
        <v>2352.591</v>
      </c>
      <c r="U34" s="173">
        <v>30890.421</v>
      </c>
      <c r="V34" s="173">
        <v>29890.46</v>
      </c>
      <c r="W34" s="173">
        <v>999.961</v>
      </c>
      <c r="X34" s="172">
        <v>0</v>
      </c>
      <c r="Y34" s="172">
        <v>0</v>
      </c>
      <c r="Z34" s="172">
        <v>0</v>
      </c>
      <c r="AA34" s="173">
        <v>12809979.838</v>
      </c>
      <c r="AB34" s="173">
        <v>12167365.119</v>
      </c>
      <c r="AC34" s="173">
        <v>642614.719</v>
      </c>
      <c r="AD34" s="172">
        <v>0</v>
      </c>
      <c r="AE34" s="172">
        <v>0</v>
      </c>
      <c r="AF34" s="172">
        <v>0</v>
      </c>
      <c r="AG34" s="188">
        <f t="shared" si="4"/>
        <v>12809053.758</v>
      </c>
      <c r="AH34" s="188">
        <f t="shared" si="5"/>
        <v>12167365.119</v>
      </c>
      <c r="AI34" s="188">
        <f t="shared" si="6"/>
        <v>641688.639</v>
      </c>
    </row>
    <row r="35" spans="1:35" ht="13.5" hidden="1" outlineLevel="1">
      <c r="A35" s="587">
        <v>43739</v>
      </c>
      <c r="B35" s="182" t="s">
        <v>579</v>
      </c>
      <c r="C35" s="164">
        <v>0</v>
      </c>
      <c r="D35" s="164">
        <v>0</v>
      </c>
      <c r="E35" s="164">
        <v>0</v>
      </c>
      <c r="F35" s="165">
        <v>12321.015</v>
      </c>
      <c r="G35" s="165">
        <v>12321.015</v>
      </c>
      <c r="H35" s="165">
        <v>0</v>
      </c>
      <c r="I35" s="165">
        <v>19173.747</v>
      </c>
      <c r="J35" s="165">
        <v>15165.426</v>
      </c>
      <c r="K35" s="165">
        <v>4008.321</v>
      </c>
      <c r="L35" s="165">
        <v>20495.885</v>
      </c>
      <c r="M35" s="165">
        <v>15007.248</v>
      </c>
      <c r="N35" s="165">
        <v>5488.637</v>
      </c>
      <c r="O35" s="164">
        <v>236.762</v>
      </c>
      <c r="P35" s="164">
        <v>236.762</v>
      </c>
      <c r="Q35" s="164">
        <v>0</v>
      </c>
      <c r="R35" s="165">
        <v>21513.444</v>
      </c>
      <c r="S35" s="165">
        <v>16189.144</v>
      </c>
      <c r="T35" s="165">
        <v>5324.3</v>
      </c>
      <c r="U35" s="165">
        <v>32705.083</v>
      </c>
      <c r="V35" s="165">
        <v>30396.11</v>
      </c>
      <c r="W35" s="165">
        <v>2308.973</v>
      </c>
      <c r="X35" s="164">
        <v>0</v>
      </c>
      <c r="Y35" s="164">
        <v>0</v>
      </c>
      <c r="Z35" s="164">
        <v>0</v>
      </c>
      <c r="AA35" s="165">
        <v>51990.647</v>
      </c>
      <c r="AB35" s="165">
        <v>42493.689</v>
      </c>
      <c r="AC35" s="165">
        <v>9496.958</v>
      </c>
      <c r="AD35" s="164">
        <v>0</v>
      </c>
      <c r="AE35" s="164">
        <v>0</v>
      </c>
      <c r="AF35" s="164">
        <v>0</v>
      </c>
      <c r="AG35" s="586">
        <f t="shared" si="4"/>
        <v>51990.647</v>
      </c>
      <c r="AH35" s="586">
        <f t="shared" si="5"/>
        <v>42493.689</v>
      </c>
      <c r="AI35" s="586">
        <f t="shared" si="6"/>
        <v>9496.957999999999</v>
      </c>
    </row>
    <row r="36" spans="1:35" ht="13.5" hidden="1" outlineLevel="1">
      <c r="A36" s="587">
        <v>43739</v>
      </c>
      <c r="B36" s="182" t="s">
        <v>580</v>
      </c>
      <c r="C36" s="172">
        <v>0</v>
      </c>
      <c r="D36" s="172">
        <v>0</v>
      </c>
      <c r="E36" s="172">
        <v>0</v>
      </c>
      <c r="F36" s="172">
        <v>0</v>
      </c>
      <c r="G36" s="172">
        <v>0</v>
      </c>
      <c r="H36" s="172">
        <v>0</v>
      </c>
      <c r="I36" s="173">
        <v>176545.035</v>
      </c>
      <c r="J36" s="173">
        <v>168344.218</v>
      </c>
      <c r="K36" s="173">
        <v>8200.817</v>
      </c>
      <c r="L36" s="173">
        <v>48020.636</v>
      </c>
      <c r="M36" s="173">
        <v>42154.122</v>
      </c>
      <c r="N36" s="173">
        <v>5866.514</v>
      </c>
      <c r="O36" s="172">
        <v>0</v>
      </c>
      <c r="P36" s="172">
        <v>0</v>
      </c>
      <c r="Q36" s="172">
        <v>0</v>
      </c>
      <c r="R36" s="173">
        <v>0</v>
      </c>
      <c r="S36" s="173">
        <v>0</v>
      </c>
      <c r="T36" s="173">
        <v>0</v>
      </c>
      <c r="U36" s="173">
        <v>53777.91</v>
      </c>
      <c r="V36" s="173">
        <v>52282.031</v>
      </c>
      <c r="W36" s="173">
        <v>1495.879</v>
      </c>
      <c r="X36" s="172">
        <v>46241.392</v>
      </c>
      <c r="Y36" s="172">
        <v>44878.825</v>
      </c>
      <c r="Z36" s="172">
        <v>1362.567</v>
      </c>
      <c r="AA36" s="173">
        <v>270807.063</v>
      </c>
      <c r="AB36" s="173">
        <v>255377.165</v>
      </c>
      <c r="AC36" s="173">
        <v>15429.898</v>
      </c>
      <c r="AD36" s="172">
        <v>0</v>
      </c>
      <c r="AE36" s="172">
        <v>0</v>
      </c>
      <c r="AF36" s="172">
        <v>0</v>
      </c>
      <c r="AG36" s="188">
        <f t="shared" si="4"/>
        <v>224565.671</v>
      </c>
      <c r="AH36" s="188">
        <f t="shared" si="5"/>
        <v>210498.34</v>
      </c>
      <c r="AI36" s="188">
        <f t="shared" si="6"/>
        <v>14067.330999999998</v>
      </c>
    </row>
    <row r="37" spans="1:35" ht="13.5" hidden="1" outlineLevel="1">
      <c r="A37" s="587">
        <v>43739</v>
      </c>
      <c r="B37" s="182" t="s">
        <v>581</v>
      </c>
      <c r="C37" s="164">
        <v>0</v>
      </c>
      <c r="D37" s="164">
        <v>0</v>
      </c>
      <c r="E37" s="164">
        <v>0</v>
      </c>
      <c r="F37" s="165">
        <v>239109.864</v>
      </c>
      <c r="G37" s="165">
        <v>230168.573</v>
      </c>
      <c r="H37" s="165">
        <v>8941.291</v>
      </c>
      <c r="I37" s="165">
        <v>5130578.001</v>
      </c>
      <c r="J37" s="165">
        <v>4823521.951</v>
      </c>
      <c r="K37" s="165">
        <v>307056.05</v>
      </c>
      <c r="L37" s="165">
        <v>0</v>
      </c>
      <c r="M37" s="165">
        <v>0</v>
      </c>
      <c r="N37" s="165">
        <v>0</v>
      </c>
      <c r="O37" s="164">
        <v>25597.479</v>
      </c>
      <c r="P37" s="164">
        <v>25597.479</v>
      </c>
      <c r="Q37" s="164">
        <v>0</v>
      </c>
      <c r="R37" s="165">
        <v>574908.834</v>
      </c>
      <c r="S37" s="165">
        <v>556048.221</v>
      </c>
      <c r="T37" s="165">
        <v>18860.613</v>
      </c>
      <c r="U37" s="165">
        <v>887445.437</v>
      </c>
      <c r="V37" s="165">
        <v>850574.669</v>
      </c>
      <c r="W37" s="165">
        <v>36870.768</v>
      </c>
      <c r="X37" s="164">
        <v>0</v>
      </c>
      <c r="Y37" s="164">
        <v>0</v>
      </c>
      <c r="Z37" s="164">
        <v>0</v>
      </c>
      <c r="AA37" s="165">
        <v>5369687.865</v>
      </c>
      <c r="AB37" s="165">
        <v>5053690.524</v>
      </c>
      <c r="AC37" s="165">
        <v>315997.341</v>
      </c>
      <c r="AD37" s="164">
        <v>0</v>
      </c>
      <c r="AE37" s="164">
        <v>0</v>
      </c>
      <c r="AF37" s="164">
        <v>0</v>
      </c>
      <c r="AG37" s="586">
        <f t="shared" si="4"/>
        <v>5369687.865</v>
      </c>
      <c r="AH37" s="586">
        <f t="shared" si="5"/>
        <v>5053690.524</v>
      </c>
      <c r="AI37" s="586">
        <f t="shared" si="6"/>
        <v>315997.341</v>
      </c>
    </row>
    <row r="38" spans="1:35" ht="13.5" hidden="1" outlineLevel="1">
      <c r="A38" s="587">
        <v>43739</v>
      </c>
      <c r="B38" s="182" t="s">
        <v>582</v>
      </c>
      <c r="C38" s="172">
        <v>0</v>
      </c>
      <c r="D38" s="172">
        <v>0</v>
      </c>
      <c r="E38" s="172">
        <v>0</v>
      </c>
      <c r="F38" s="172">
        <v>0</v>
      </c>
      <c r="G38" s="172">
        <v>0</v>
      </c>
      <c r="H38" s="172">
        <v>0</v>
      </c>
      <c r="I38" s="173">
        <v>0</v>
      </c>
      <c r="J38" s="173">
        <v>0</v>
      </c>
      <c r="K38" s="173">
        <v>0</v>
      </c>
      <c r="L38" s="173">
        <v>0</v>
      </c>
      <c r="M38" s="173">
        <v>0</v>
      </c>
      <c r="N38" s="173">
        <v>0</v>
      </c>
      <c r="O38" s="172">
        <v>106460.126</v>
      </c>
      <c r="P38" s="172">
        <v>104345.052</v>
      </c>
      <c r="Q38" s="172">
        <v>2115.074</v>
      </c>
      <c r="R38" s="173">
        <v>0</v>
      </c>
      <c r="S38" s="173">
        <v>0</v>
      </c>
      <c r="T38" s="173">
        <v>0</v>
      </c>
      <c r="U38" s="173">
        <v>0</v>
      </c>
      <c r="V38" s="173">
        <v>0</v>
      </c>
      <c r="W38" s="173">
        <v>0</v>
      </c>
      <c r="X38" s="172">
        <v>0</v>
      </c>
      <c r="Y38" s="172">
        <v>0</v>
      </c>
      <c r="Z38" s="172">
        <v>0</v>
      </c>
      <c r="AA38" s="173">
        <v>0</v>
      </c>
      <c r="AB38" s="173">
        <v>0</v>
      </c>
      <c r="AC38" s="173">
        <v>0</v>
      </c>
      <c r="AD38" s="172">
        <v>0</v>
      </c>
      <c r="AE38" s="172">
        <v>0</v>
      </c>
      <c r="AF38" s="172">
        <v>0</v>
      </c>
      <c r="AG38" s="188">
        <f t="shared" si="4"/>
        <v>0</v>
      </c>
      <c r="AH38" s="188">
        <f t="shared" si="5"/>
        <v>0</v>
      </c>
      <c r="AI38" s="188">
        <f t="shared" si="6"/>
        <v>0</v>
      </c>
    </row>
    <row r="39" spans="1:35" ht="13.5" hidden="1" outlineLevel="1">
      <c r="A39" s="587">
        <v>43739</v>
      </c>
      <c r="B39" s="182" t="s">
        <v>583</v>
      </c>
      <c r="C39" s="164">
        <v>0</v>
      </c>
      <c r="D39" s="164">
        <v>0</v>
      </c>
      <c r="E39" s="164">
        <v>0</v>
      </c>
      <c r="F39" s="165">
        <v>0</v>
      </c>
      <c r="G39" s="165">
        <v>0</v>
      </c>
      <c r="H39" s="165">
        <v>0</v>
      </c>
      <c r="I39" s="165">
        <v>0</v>
      </c>
      <c r="J39" s="165">
        <v>0</v>
      </c>
      <c r="K39" s="165">
        <v>0</v>
      </c>
      <c r="L39" s="165">
        <v>0</v>
      </c>
      <c r="M39" s="165">
        <v>0</v>
      </c>
      <c r="N39" s="165">
        <v>0</v>
      </c>
      <c r="O39" s="164">
        <v>0</v>
      </c>
      <c r="P39" s="164">
        <v>0</v>
      </c>
      <c r="Q39" s="164">
        <v>0</v>
      </c>
      <c r="R39" s="165">
        <v>0</v>
      </c>
      <c r="S39" s="165">
        <v>0</v>
      </c>
      <c r="T39" s="165">
        <v>0</v>
      </c>
      <c r="U39" s="165">
        <v>0</v>
      </c>
      <c r="V39" s="165">
        <v>0</v>
      </c>
      <c r="W39" s="165">
        <v>0</v>
      </c>
      <c r="X39" s="164">
        <v>0</v>
      </c>
      <c r="Y39" s="164">
        <v>0</v>
      </c>
      <c r="Z39" s="164">
        <v>0</v>
      </c>
      <c r="AA39" s="165">
        <v>0</v>
      </c>
      <c r="AB39" s="165">
        <v>0</v>
      </c>
      <c r="AC39" s="165">
        <v>0</v>
      </c>
      <c r="AD39" s="164">
        <v>0</v>
      </c>
      <c r="AE39" s="164">
        <v>0</v>
      </c>
      <c r="AF39" s="164">
        <v>0</v>
      </c>
      <c r="AG39" s="586">
        <f t="shared" si="4"/>
        <v>0</v>
      </c>
      <c r="AH39" s="586">
        <f t="shared" si="5"/>
        <v>0</v>
      </c>
      <c r="AI39" s="586">
        <f t="shared" si="6"/>
        <v>0</v>
      </c>
    </row>
    <row r="40" spans="1:35" ht="13.5" hidden="1" outlineLevel="1">
      <c r="A40" s="587">
        <v>43739</v>
      </c>
      <c r="B40" s="182" t="s">
        <v>584</v>
      </c>
      <c r="C40" s="172">
        <v>0</v>
      </c>
      <c r="D40" s="172">
        <v>0</v>
      </c>
      <c r="E40" s="172">
        <v>0</v>
      </c>
      <c r="F40" s="172">
        <v>9768796.726</v>
      </c>
      <c r="G40" s="172">
        <v>9722467.325</v>
      </c>
      <c r="H40" s="172">
        <v>46329.401</v>
      </c>
      <c r="I40" s="173">
        <v>146458009.502</v>
      </c>
      <c r="J40" s="173">
        <v>144856853.108</v>
      </c>
      <c r="K40" s="173">
        <v>1599979.177</v>
      </c>
      <c r="L40" s="173">
        <v>433172.075</v>
      </c>
      <c r="M40" s="173">
        <v>357994.561</v>
      </c>
      <c r="N40" s="173">
        <v>75177.514</v>
      </c>
      <c r="O40" s="172">
        <v>3396794.053</v>
      </c>
      <c r="P40" s="172">
        <v>3371329.861</v>
      </c>
      <c r="Q40" s="172">
        <v>25464.192</v>
      </c>
      <c r="R40" s="173">
        <v>1543047.047</v>
      </c>
      <c r="S40" s="173">
        <v>1477856.968</v>
      </c>
      <c r="T40" s="173">
        <v>65190.079</v>
      </c>
      <c r="U40" s="173">
        <v>1925248.334</v>
      </c>
      <c r="V40" s="173">
        <v>1901332.511</v>
      </c>
      <c r="W40" s="173">
        <v>23915.823</v>
      </c>
      <c r="X40" s="172">
        <v>216908.797</v>
      </c>
      <c r="Y40" s="172">
        <v>210678.646</v>
      </c>
      <c r="Z40" s="172">
        <v>6230.151</v>
      </c>
      <c r="AA40" s="173">
        <v>156876887.1</v>
      </c>
      <c r="AB40" s="173">
        <v>155147993.64</v>
      </c>
      <c r="AC40" s="173">
        <v>1727716.243</v>
      </c>
      <c r="AD40" s="172">
        <v>0</v>
      </c>
      <c r="AE40" s="172">
        <v>0</v>
      </c>
      <c r="AF40" s="172">
        <v>0</v>
      </c>
      <c r="AG40" s="188">
        <f t="shared" si="4"/>
        <v>156659978.303</v>
      </c>
      <c r="AH40" s="188">
        <f t="shared" si="5"/>
        <v>154937314.994</v>
      </c>
      <c r="AI40" s="188">
        <f t="shared" si="6"/>
        <v>1721486.092</v>
      </c>
    </row>
    <row r="41" spans="1:35" ht="13.5" hidden="1" outlineLevel="1">
      <c r="A41" s="587">
        <v>43739</v>
      </c>
      <c r="B41" s="182" t="s">
        <v>585</v>
      </c>
      <c r="C41" s="164">
        <v>0</v>
      </c>
      <c r="D41" s="164">
        <v>0</v>
      </c>
      <c r="E41" s="164">
        <v>0</v>
      </c>
      <c r="F41" s="165">
        <v>5035840.236</v>
      </c>
      <c r="G41" s="165">
        <v>5001890.924</v>
      </c>
      <c r="H41" s="165">
        <v>33949.312</v>
      </c>
      <c r="I41" s="165">
        <v>4975267.027</v>
      </c>
      <c r="J41" s="165">
        <v>4810885.646</v>
      </c>
      <c r="K41" s="165">
        <v>164381.381</v>
      </c>
      <c r="L41" s="165">
        <v>0</v>
      </c>
      <c r="M41" s="165">
        <v>0</v>
      </c>
      <c r="N41" s="165">
        <v>0</v>
      </c>
      <c r="O41" s="164">
        <v>321996.816</v>
      </c>
      <c r="P41" s="164">
        <v>318048.227</v>
      </c>
      <c r="Q41" s="164">
        <v>3948.589</v>
      </c>
      <c r="R41" s="165">
        <v>205554.478</v>
      </c>
      <c r="S41" s="165">
        <v>205554.478</v>
      </c>
      <c r="T41" s="165">
        <v>0</v>
      </c>
      <c r="U41" s="165">
        <v>208471.143</v>
      </c>
      <c r="V41" s="165">
        <v>208446.903</v>
      </c>
      <c r="W41" s="165">
        <v>24.24</v>
      </c>
      <c r="X41" s="164">
        <v>0</v>
      </c>
      <c r="Y41" s="164">
        <v>0</v>
      </c>
      <c r="Z41" s="164">
        <v>0</v>
      </c>
      <c r="AA41" s="165">
        <v>10011107.263</v>
      </c>
      <c r="AB41" s="165">
        <v>9812776.57</v>
      </c>
      <c r="AC41" s="165">
        <v>198330.693</v>
      </c>
      <c r="AD41" s="164">
        <v>0</v>
      </c>
      <c r="AE41" s="164">
        <v>0</v>
      </c>
      <c r="AF41" s="164">
        <v>0</v>
      </c>
      <c r="AG41" s="586">
        <f t="shared" si="4"/>
        <v>10011107.263</v>
      </c>
      <c r="AH41" s="586">
        <f t="shared" si="5"/>
        <v>9812776.57</v>
      </c>
      <c r="AI41" s="586">
        <f t="shared" si="6"/>
        <v>198330.693</v>
      </c>
    </row>
    <row r="42" spans="1:35" ht="13.5" hidden="1" outlineLevel="1">
      <c r="A42" s="587">
        <v>43739</v>
      </c>
      <c r="B42" s="182" t="s">
        <v>586</v>
      </c>
      <c r="C42" s="172">
        <v>0</v>
      </c>
      <c r="D42" s="172">
        <v>0</v>
      </c>
      <c r="E42" s="172">
        <v>0</v>
      </c>
      <c r="F42" s="172">
        <v>3003.494</v>
      </c>
      <c r="G42" s="172">
        <v>3003.494</v>
      </c>
      <c r="H42" s="172">
        <v>0</v>
      </c>
      <c r="I42" s="173">
        <v>41995.967</v>
      </c>
      <c r="J42" s="173">
        <v>41438.979</v>
      </c>
      <c r="K42" s="173">
        <v>556.988</v>
      </c>
      <c r="L42" s="173">
        <v>9385.139</v>
      </c>
      <c r="M42" s="173">
        <v>9385.139</v>
      </c>
      <c r="N42" s="173">
        <v>0</v>
      </c>
      <c r="O42" s="172">
        <v>0</v>
      </c>
      <c r="P42" s="172">
        <v>0</v>
      </c>
      <c r="Q42" s="172">
        <v>0</v>
      </c>
      <c r="R42" s="173">
        <v>0</v>
      </c>
      <c r="S42" s="173">
        <v>0</v>
      </c>
      <c r="T42" s="173">
        <v>0</v>
      </c>
      <c r="U42" s="173">
        <v>1482.728</v>
      </c>
      <c r="V42" s="173">
        <v>697.736</v>
      </c>
      <c r="W42" s="173">
        <v>784.992</v>
      </c>
      <c r="X42" s="172">
        <v>0</v>
      </c>
      <c r="Y42" s="172">
        <v>0</v>
      </c>
      <c r="Z42" s="172">
        <v>0</v>
      </c>
      <c r="AA42" s="173">
        <v>54384.6</v>
      </c>
      <c r="AB42" s="173">
        <v>53827.612</v>
      </c>
      <c r="AC42" s="173">
        <v>556.988</v>
      </c>
      <c r="AD42" s="172">
        <v>0</v>
      </c>
      <c r="AE42" s="172">
        <v>0</v>
      </c>
      <c r="AF42" s="172">
        <v>0</v>
      </c>
      <c r="AG42" s="188">
        <f t="shared" si="4"/>
        <v>54384.59999999999</v>
      </c>
      <c r="AH42" s="188">
        <f t="shared" si="5"/>
        <v>53827.611999999994</v>
      </c>
      <c r="AI42" s="188">
        <f t="shared" si="6"/>
        <v>556.988</v>
      </c>
    </row>
    <row r="43" spans="1:35" ht="13.5" hidden="1" outlineLevel="1">
      <c r="A43" s="587">
        <v>43739</v>
      </c>
      <c r="B43" s="182" t="s">
        <v>587</v>
      </c>
      <c r="C43" s="164">
        <v>0</v>
      </c>
      <c r="D43" s="164">
        <v>0</v>
      </c>
      <c r="E43" s="164">
        <v>0</v>
      </c>
      <c r="F43" s="165">
        <v>766746.996</v>
      </c>
      <c r="G43" s="165">
        <v>738545.859</v>
      </c>
      <c r="H43" s="165">
        <v>28201.137</v>
      </c>
      <c r="I43" s="165">
        <v>72674884.773</v>
      </c>
      <c r="J43" s="165">
        <v>71118641.845</v>
      </c>
      <c r="K43" s="165">
        <v>1556242.928</v>
      </c>
      <c r="L43" s="165">
        <v>137765975.761</v>
      </c>
      <c r="M43" s="165">
        <v>132714164.85</v>
      </c>
      <c r="N43" s="165">
        <v>5051810.911</v>
      </c>
      <c r="O43" s="164">
        <v>363998.599</v>
      </c>
      <c r="P43" s="164">
        <v>360326.185</v>
      </c>
      <c r="Q43" s="164">
        <v>3672.414</v>
      </c>
      <c r="R43" s="165">
        <v>4953140.632</v>
      </c>
      <c r="S43" s="165">
        <v>4879728.243</v>
      </c>
      <c r="T43" s="165">
        <v>73412.389</v>
      </c>
      <c r="U43" s="165">
        <v>13089433.34</v>
      </c>
      <c r="V43" s="165">
        <v>12450664.419</v>
      </c>
      <c r="W43" s="165">
        <v>638768.921</v>
      </c>
      <c r="X43" s="164">
        <v>2778619.206</v>
      </c>
      <c r="Y43" s="164">
        <v>2687740.179</v>
      </c>
      <c r="Z43" s="164">
        <v>90879.027</v>
      </c>
      <c r="AA43" s="165">
        <v>213986226.736</v>
      </c>
      <c r="AB43" s="165">
        <v>207259092.733</v>
      </c>
      <c r="AC43" s="165">
        <v>6727134.003</v>
      </c>
      <c r="AD43" s="164">
        <v>0</v>
      </c>
      <c r="AE43" s="164">
        <v>0</v>
      </c>
      <c r="AF43" s="164">
        <v>0</v>
      </c>
      <c r="AG43" s="586">
        <f t="shared" si="4"/>
        <v>211207607.53000003</v>
      </c>
      <c r="AH43" s="586">
        <f t="shared" si="5"/>
        <v>204571352.554</v>
      </c>
      <c r="AI43" s="586">
        <f t="shared" si="6"/>
        <v>6636254.976000001</v>
      </c>
    </row>
    <row r="44" spans="1:35" ht="13.5" hidden="1" outlineLevel="1">
      <c r="A44" s="587">
        <v>43739</v>
      </c>
      <c r="B44" s="182" t="s">
        <v>588</v>
      </c>
      <c r="C44" s="172">
        <v>0</v>
      </c>
      <c r="D44" s="172">
        <v>0</v>
      </c>
      <c r="E44" s="172">
        <v>0</v>
      </c>
      <c r="F44" s="172">
        <v>3126.834</v>
      </c>
      <c r="G44" s="172">
        <v>3126.834</v>
      </c>
      <c r="H44" s="172">
        <v>0</v>
      </c>
      <c r="I44" s="173">
        <v>4885.808</v>
      </c>
      <c r="J44" s="173">
        <v>4885.808</v>
      </c>
      <c r="K44" s="173">
        <v>0</v>
      </c>
      <c r="L44" s="173">
        <v>0</v>
      </c>
      <c r="M44" s="173">
        <v>0</v>
      </c>
      <c r="N44" s="173">
        <v>0</v>
      </c>
      <c r="O44" s="172">
        <v>1324309.122</v>
      </c>
      <c r="P44" s="172">
        <v>1308022.842</v>
      </c>
      <c r="Q44" s="172">
        <v>16286.28</v>
      </c>
      <c r="R44" s="173">
        <v>4320.147</v>
      </c>
      <c r="S44" s="173">
        <v>4320.147</v>
      </c>
      <c r="T44" s="173">
        <v>0</v>
      </c>
      <c r="U44" s="173">
        <v>296087.04</v>
      </c>
      <c r="V44" s="173">
        <v>296087.04</v>
      </c>
      <c r="W44" s="173">
        <v>0</v>
      </c>
      <c r="X44" s="172">
        <v>0</v>
      </c>
      <c r="Y44" s="172">
        <v>0</v>
      </c>
      <c r="Z44" s="172">
        <v>0</v>
      </c>
      <c r="AA44" s="173">
        <v>8012.642</v>
      </c>
      <c r="AB44" s="173">
        <v>8012.642</v>
      </c>
      <c r="AC44" s="173">
        <v>0</v>
      </c>
      <c r="AD44" s="172">
        <v>0</v>
      </c>
      <c r="AE44" s="172">
        <v>0</v>
      </c>
      <c r="AF44" s="172">
        <v>0</v>
      </c>
      <c r="AG44" s="188">
        <f t="shared" si="4"/>
        <v>8012.642</v>
      </c>
      <c r="AH44" s="188">
        <f t="shared" si="5"/>
        <v>8012.642</v>
      </c>
      <c r="AI44" s="188">
        <f t="shared" si="6"/>
        <v>0</v>
      </c>
    </row>
    <row r="45" spans="1:35" ht="13.5" hidden="1" outlineLevel="1">
      <c r="A45" s="587">
        <v>43739</v>
      </c>
      <c r="B45" s="182" t="s">
        <v>589</v>
      </c>
      <c r="C45" s="164">
        <v>0</v>
      </c>
      <c r="D45" s="164">
        <v>0</v>
      </c>
      <c r="E45" s="164">
        <v>0</v>
      </c>
      <c r="F45" s="165">
        <v>15882.957</v>
      </c>
      <c r="G45" s="165">
        <v>13630.509</v>
      </c>
      <c r="H45" s="165">
        <v>2252.448</v>
      </c>
      <c r="I45" s="165">
        <v>52392824.373</v>
      </c>
      <c r="J45" s="165">
        <v>51405604.562</v>
      </c>
      <c r="K45" s="165">
        <v>987219.811</v>
      </c>
      <c r="L45" s="165">
        <v>449126.044</v>
      </c>
      <c r="M45" s="165">
        <v>449126.044</v>
      </c>
      <c r="N45" s="165">
        <v>0</v>
      </c>
      <c r="O45" s="164">
        <v>0</v>
      </c>
      <c r="P45" s="164">
        <v>0</v>
      </c>
      <c r="Q45" s="164">
        <v>0</v>
      </c>
      <c r="R45" s="165">
        <v>5266508.022</v>
      </c>
      <c r="S45" s="165">
        <v>5205365.774</v>
      </c>
      <c r="T45" s="165">
        <v>61142.248</v>
      </c>
      <c r="U45" s="165">
        <v>1845571.955</v>
      </c>
      <c r="V45" s="165">
        <v>1814394.331</v>
      </c>
      <c r="W45" s="165">
        <v>31177.624</v>
      </c>
      <c r="X45" s="164">
        <v>1574265.373</v>
      </c>
      <c r="Y45" s="164">
        <v>1531163.266</v>
      </c>
      <c r="Z45" s="164">
        <v>43102.107</v>
      </c>
      <c r="AA45" s="165">
        <v>54432098.747</v>
      </c>
      <c r="AB45" s="165">
        <v>53399524.381</v>
      </c>
      <c r="AC45" s="165">
        <v>1032574.366</v>
      </c>
      <c r="AD45" s="164">
        <v>0</v>
      </c>
      <c r="AE45" s="164">
        <v>0</v>
      </c>
      <c r="AF45" s="164">
        <v>0</v>
      </c>
      <c r="AG45" s="586">
        <f t="shared" si="4"/>
        <v>52857833.374000005</v>
      </c>
      <c r="AH45" s="586">
        <f t="shared" si="5"/>
        <v>51868361.115</v>
      </c>
      <c r="AI45" s="586">
        <f t="shared" si="6"/>
        <v>989472.259</v>
      </c>
    </row>
    <row r="46" spans="1:35" ht="13.5" hidden="1" outlineLevel="1">
      <c r="A46" s="587">
        <v>43739</v>
      </c>
      <c r="B46" s="182" t="s">
        <v>590</v>
      </c>
      <c r="C46" s="172">
        <v>0</v>
      </c>
      <c r="D46" s="172">
        <v>0</v>
      </c>
      <c r="E46" s="172">
        <v>0</v>
      </c>
      <c r="F46" s="172">
        <v>112173.535</v>
      </c>
      <c r="G46" s="172">
        <v>103819.044</v>
      </c>
      <c r="H46" s="172">
        <v>8354.491</v>
      </c>
      <c r="I46" s="173">
        <v>851701.824</v>
      </c>
      <c r="J46" s="173">
        <v>644419.528</v>
      </c>
      <c r="K46" s="173">
        <v>207282.296</v>
      </c>
      <c r="L46" s="173">
        <v>412445.135</v>
      </c>
      <c r="M46" s="173">
        <v>332650.404</v>
      </c>
      <c r="N46" s="173">
        <v>79794.731</v>
      </c>
      <c r="O46" s="172">
        <v>87092.508</v>
      </c>
      <c r="P46" s="172">
        <v>85316.551</v>
      </c>
      <c r="Q46" s="172">
        <v>1775.957</v>
      </c>
      <c r="R46" s="173">
        <v>4115294.796</v>
      </c>
      <c r="S46" s="173">
        <v>3601125.073</v>
      </c>
      <c r="T46" s="173">
        <v>514169.723</v>
      </c>
      <c r="U46" s="173">
        <v>383093.575</v>
      </c>
      <c r="V46" s="173">
        <v>288530.204</v>
      </c>
      <c r="W46" s="173">
        <v>94563.371</v>
      </c>
      <c r="X46" s="172">
        <v>0</v>
      </c>
      <c r="Y46" s="172">
        <v>0</v>
      </c>
      <c r="Z46" s="172">
        <v>0</v>
      </c>
      <c r="AA46" s="173">
        <v>1376320.494</v>
      </c>
      <c r="AB46" s="173">
        <v>1080888.976</v>
      </c>
      <c r="AC46" s="173">
        <v>295431.518</v>
      </c>
      <c r="AD46" s="172">
        <v>0</v>
      </c>
      <c r="AE46" s="172">
        <v>0</v>
      </c>
      <c r="AF46" s="172">
        <v>0</v>
      </c>
      <c r="AG46" s="188">
        <f t="shared" si="4"/>
        <v>1376320.494</v>
      </c>
      <c r="AH46" s="188">
        <f t="shared" si="5"/>
        <v>1080888.976</v>
      </c>
      <c r="AI46" s="188">
        <f t="shared" si="6"/>
        <v>295431.51800000004</v>
      </c>
    </row>
    <row r="47" spans="1:35" ht="13.5" hidden="1" outlineLevel="1">
      <c r="A47" s="587">
        <v>43739</v>
      </c>
      <c r="B47" s="182" t="s">
        <v>591</v>
      </c>
      <c r="C47" s="164">
        <v>0</v>
      </c>
      <c r="D47" s="164">
        <v>0</v>
      </c>
      <c r="E47" s="164">
        <v>0</v>
      </c>
      <c r="F47" s="165">
        <v>0</v>
      </c>
      <c r="G47" s="165">
        <v>0</v>
      </c>
      <c r="H47" s="165">
        <v>0</v>
      </c>
      <c r="I47" s="165">
        <v>559263.351</v>
      </c>
      <c r="J47" s="165">
        <v>474448.329</v>
      </c>
      <c r="K47" s="165">
        <v>84815.022</v>
      </c>
      <c r="L47" s="165">
        <v>22187.284</v>
      </c>
      <c r="M47" s="165">
        <v>16260.95</v>
      </c>
      <c r="N47" s="165">
        <v>5926.334</v>
      </c>
      <c r="O47" s="164">
        <v>0</v>
      </c>
      <c r="P47" s="164">
        <v>0</v>
      </c>
      <c r="Q47" s="164">
        <v>0</v>
      </c>
      <c r="R47" s="165">
        <v>0</v>
      </c>
      <c r="S47" s="165">
        <v>0</v>
      </c>
      <c r="T47" s="165">
        <v>0</v>
      </c>
      <c r="U47" s="165">
        <v>0</v>
      </c>
      <c r="V47" s="165">
        <v>0</v>
      </c>
      <c r="W47" s="165">
        <v>0</v>
      </c>
      <c r="X47" s="164">
        <v>0</v>
      </c>
      <c r="Y47" s="164">
        <v>0</v>
      </c>
      <c r="Z47" s="164">
        <v>0</v>
      </c>
      <c r="AA47" s="165">
        <v>581450.635</v>
      </c>
      <c r="AB47" s="165">
        <v>490709.279</v>
      </c>
      <c r="AC47" s="165">
        <v>90741.356</v>
      </c>
      <c r="AD47" s="164">
        <v>0</v>
      </c>
      <c r="AE47" s="164">
        <v>0</v>
      </c>
      <c r="AF47" s="164">
        <v>0</v>
      </c>
      <c r="AG47" s="586">
        <f t="shared" si="4"/>
        <v>581450.635</v>
      </c>
      <c r="AH47" s="586">
        <f t="shared" si="5"/>
        <v>490709.27900000004</v>
      </c>
      <c r="AI47" s="586">
        <f t="shared" si="6"/>
        <v>90741.356</v>
      </c>
    </row>
    <row r="48" spans="1:35" ht="13.5" hidden="1" outlineLevel="1">
      <c r="A48" s="587">
        <v>43739</v>
      </c>
      <c r="B48" s="182" t="s">
        <v>592</v>
      </c>
      <c r="C48" s="172">
        <v>0</v>
      </c>
      <c r="D48" s="172">
        <v>0</v>
      </c>
      <c r="E48" s="172">
        <v>0</v>
      </c>
      <c r="F48" s="172">
        <v>0</v>
      </c>
      <c r="G48" s="172">
        <v>0</v>
      </c>
      <c r="H48" s="172">
        <v>0</v>
      </c>
      <c r="I48" s="173">
        <v>0</v>
      </c>
      <c r="J48" s="173">
        <v>0</v>
      </c>
      <c r="K48" s="173">
        <v>0</v>
      </c>
      <c r="L48" s="173">
        <v>2919.732</v>
      </c>
      <c r="M48" s="173">
        <v>2919.732</v>
      </c>
      <c r="N48" s="173">
        <v>0</v>
      </c>
      <c r="O48" s="172">
        <v>0</v>
      </c>
      <c r="P48" s="172">
        <v>0</v>
      </c>
      <c r="Q48" s="172">
        <v>0</v>
      </c>
      <c r="R48" s="173">
        <v>0</v>
      </c>
      <c r="S48" s="173">
        <v>0</v>
      </c>
      <c r="T48" s="173">
        <v>0</v>
      </c>
      <c r="U48" s="173">
        <v>0</v>
      </c>
      <c r="V48" s="173">
        <v>0</v>
      </c>
      <c r="W48" s="173">
        <v>0</v>
      </c>
      <c r="X48" s="172">
        <v>15353.394</v>
      </c>
      <c r="Y48" s="172">
        <v>15353.394</v>
      </c>
      <c r="Z48" s="172">
        <v>0</v>
      </c>
      <c r="AA48" s="173">
        <v>18273.126</v>
      </c>
      <c r="AB48" s="173">
        <v>18273.126</v>
      </c>
      <c r="AC48" s="173">
        <v>0</v>
      </c>
      <c r="AD48" s="172">
        <v>0</v>
      </c>
      <c r="AE48" s="172">
        <v>0</v>
      </c>
      <c r="AF48" s="172">
        <v>0</v>
      </c>
      <c r="AG48" s="188">
        <f t="shared" si="4"/>
        <v>2919.732</v>
      </c>
      <c r="AH48" s="188">
        <f t="shared" si="5"/>
        <v>2919.732</v>
      </c>
      <c r="AI48" s="188">
        <f t="shared" si="6"/>
        <v>0</v>
      </c>
    </row>
    <row r="49" spans="1:35" ht="13.5" hidden="1" outlineLevel="1">
      <c r="A49" s="587">
        <v>43739</v>
      </c>
      <c r="B49" s="182" t="s">
        <v>593</v>
      </c>
      <c r="C49" s="164">
        <v>0</v>
      </c>
      <c r="D49" s="164">
        <v>0</v>
      </c>
      <c r="E49" s="164">
        <v>0</v>
      </c>
      <c r="F49" s="165">
        <v>0</v>
      </c>
      <c r="G49" s="165">
        <v>0</v>
      </c>
      <c r="H49" s="165">
        <v>0</v>
      </c>
      <c r="I49" s="165">
        <v>0</v>
      </c>
      <c r="J49" s="165">
        <v>0</v>
      </c>
      <c r="K49" s="165">
        <v>0</v>
      </c>
      <c r="L49" s="165">
        <v>0</v>
      </c>
      <c r="M49" s="165">
        <v>0</v>
      </c>
      <c r="N49" s="165">
        <v>0</v>
      </c>
      <c r="O49" s="164">
        <v>163137.326</v>
      </c>
      <c r="P49" s="164">
        <v>161353.618</v>
      </c>
      <c r="Q49" s="164">
        <v>1783.708</v>
      </c>
      <c r="R49" s="165">
        <v>0</v>
      </c>
      <c r="S49" s="165">
        <v>0</v>
      </c>
      <c r="T49" s="165">
        <v>0</v>
      </c>
      <c r="U49" s="165">
        <v>0</v>
      </c>
      <c r="V49" s="165">
        <v>0</v>
      </c>
      <c r="W49" s="165">
        <v>0</v>
      </c>
      <c r="X49" s="164">
        <v>0</v>
      </c>
      <c r="Y49" s="164">
        <v>0</v>
      </c>
      <c r="Z49" s="164">
        <v>0</v>
      </c>
      <c r="AA49" s="165">
        <v>0</v>
      </c>
      <c r="AB49" s="165">
        <v>0</v>
      </c>
      <c r="AC49" s="165">
        <v>0</v>
      </c>
      <c r="AD49" s="164">
        <v>0</v>
      </c>
      <c r="AE49" s="164">
        <v>0</v>
      </c>
      <c r="AF49" s="164">
        <v>0</v>
      </c>
      <c r="AG49" s="586">
        <f t="shared" si="4"/>
        <v>0</v>
      </c>
      <c r="AH49" s="586">
        <f t="shared" si="5"/>
        <v>0</v>
      </c>
      <c r="AI49" s="586">
        <f t="shared" si="6"/>
        <v>0</v>
      </c>
    </row>
    <row r="50" spans="1:35" ht="13.5" hidden="1" outlineLevel="1">
      <c r="A50" s="587">
        <v>43739</v>
      </c>
      <c r="B50" s="182" t="s">
        <v>594</v>
      </c>
      <c r="C50" s="172">
        <v>0</v>
      </c>
      <c r="D50" s="172">
        <v>0</v>
      </c>
      <c r="E50" s="172">
        <v>0</v>
      </c>
      <c r="F50" s="172">
        <v>0</v>
      </c>
      <c r="G50" s="172">
        <v>0</v>
      </c>
      <c r="H50" s="172">
        <v>0</v>
      </c>
      <c r="I50" s="173">
        <v>250552.187</v>
      </c>
      <c r="J50" s="173">
        <v>213306.77</v>
      </c>
      <c r="K50" s="173">
        <v>37245.417</v>
      </c>
      <c r="L50" s="173">
        <v>51310.176</v>
      </c>
      <c r="M50" s="173">
        <v>49571.276</v>
      </c>
      <c r="N50" s="173">
        <v>1738.9</v>
      </c>
      <c r="O50" s="172">
        <v>441834.671</v>
      </c>
      <c r="P50" s="172">
        <v>62537.97</v>
      </c>
      <c r="Q50" s="172">
        <v>379296.701</v>
      </c>
      <c r="R50" s="173">
        <v>0</v>
      </c>
      <c r="S50" s="173">
        <v>0</v>
      </c>
      <c r="T50" s="173">
        <v>0</v>
      </c>
      <c r="U50" s="173">
        <v>13303.794</v>
      </c>
      <c r="V50" s="173">
        <v>13303.794</v>
      </c>
      <c r="W50" s="173">
        <v>0</v>
      </c>
      <c r="X50" s="172">
        <v>0</v>
      </c>
      <c r="Y50" s="172">
        <v>0</v>
      </c>
      <c r="Z50" s="172">
        <v>0</v>
      </c>
      <c r="AA50" s="173">
        <v>301862.363</v>
      </c>
      <c r="AB50" s="173">
        <v>262878.046</v>
      </c>
      <c r="AC50" s="173">
        <v>38984.317</v>
      </c>
      <c r="AD50" s="172">
        <v>0</v>
      </c>
      <c r="AE50" s="172">
        <v>0</v>
      </c>
      <c r="AF50" s="172">
        <v>0</v>
      </c>
      <c r="AG50" s="188">
        <f t="shared" si="4"/>
        <v>301862.363</v>
      </c>
      <c r="AH50" s="188">
        <f t="shared" si="5"/>
        <v>262878.046</v>
      </c>
      <c r="AI50" s="188">
        <f t="shared" si="6"/>
        <v>38984.317</v>
      </c>
    </row>
    <row r="51" spans="1:35" ht="13.5" hidden="1" outlineLevel="1">
      <c r="A51" s="587">
        <v>43739</v>
      </c>
      <c r="B51" s="182" t="s">
        <v>595</v>
      </c>
      <c r="C51" s="164">
        <v>0</v>
      </c>
      <c r="D51" s="164">
        <v>0</v>
      </c>
      <c r="E51" s="164">
        <v>0</v>
      </c>
      <c r="F51" s="165">
        <v>2074921.593</v>
      </c>
      <c r="G51" s="165">
        <v>2015962.654</v>
      </c>
      <c r="H51" s="165">
        <v>58958.939</v>
      </c>
      <c r="I51" s="165">
        <v>29036180.51</v>
      </c>
      <c r="J51" s="165">
        <v>27605205.013</v>
      </c>
      <c r="K51" s="165">
        <v>1430975.497</v>
      </c>
      <c r="L51" s="165">
        <v>33802367.968</v>
      </c>
      <c r="M51" s="165">
        <v>31645903.245</v>
      </c>
      <c r="N51" s="165">
        <v>2156464.723</v>
      </c>
      <c r="O51" s="164">
        <v>222991.994</v>
      </c>
      <c r="P51" s="164">
        <v>216256.213</v>
      </c>
      <c r="Q51" s="164">
        <v>6735.781</v>
      </c>
      <c r="R51" s="165">
        <v>11803252.408</v>
      </c>
      <c r="S51" s="165">
        <v>11167061.908</v>
      </c>
      <c r="T51" s="165">
        <v>636190.5</v>
      </c>
      <c r="U51" s="165">
        <v>1249096.151</v>
      </c>
      <c r="V51" s="165">
        <v>1201254.251</v>
      </c>
      <c r="W51" s="165">
        <v>47841.9</v>
      </c>
      <c r="X51" s="164">
        <v>778842.928</v>
      </c>
      <c r="Y51" s="164">
        <v>721472.789</v>
      </c>
      <c r="Z51" s="164">
        <v>57370.139</v>
      </c>
      <c r="AA51" s="165">
        <v>65692312.999</v>
      </c>
      <c r="AB51" s="165">
        <v>61988543.701</v>
      </c>
      <c r="AC51" s="165">
        <v>3703769.298</v>
      </c>
      <c r="AD51" s="164">
        <v>0</v>
      </c>
      <c r="AE51" s="164">
        <v>0</v>
      </c>
      <c r="AF51" s="164">
        <v>0</v>
      </c>
      <c r="AG51" s="586">
        <f t="shared" si="4"/>
        <v>64913470.071</v>
      </c>
      <c r="AH51" s="586">
        <f t="shared" si="5"/>
        <v>61267070.912</v>
      </c>
      <c r="AI51" s="586">
        <f t="shared" si="6"/>
        <v>3646399.159</v>
      </c>
    </row>
    <row r="52" spans="1:35" ht="13.5" hidden="1" outlineLevel="1">
      <c r="A52" s="587">
        <v>43739</v>
      </c>
      <c r="B52" s="182" t="s">
        <v>596</v>
      </c>
      <c r="C52" s="172">
        <v>0</v>
      </c>
      <c r="D52" s="172">
        <v>0</v>
      </c>
      <c r="E52" s="172">
        <v>0</v>
      </c>
      <c r="F52" s="172">
        <v>6534848.625</v>
      </c>
      <c r="G52" s="172">
        <v>6303251.584</v>
      </c>
      <c r="H52" s="172">
        <v>231597.041</v>
      </c>
      <c r="I52" s="173">
        <v>111492509.706</v>
      </c>
      <c r="J52" s="173">
        <v>108721668.688</v>
      </c>
      <c r="K52" s="173">
        <v>2770841.018</v>
      </c>
      <c r="L52" s="173">
        <v>10181267.928</v>
      </c>
      <c r="M52" s="173">
        <v>9870841.222</v>
      </c>
      <c r="N52" s="173">
        <v>310426.706</v>
      </c>
      <c r="O52" s="172">
        <v>0</v>
      </c>
      <c r="P52" s="172">
        <v>0</v>
      </c>
      <c r="Q52" s="172">
        <v>0</v>
      </c>
      <c r="R52" s="173">
        <v>3396624.344</v>
      </c>
      <c r="S52" s="173">
        <v>3349803.305</v>
      </c>
      <c r="T52" s="173">
        <v>46821.039</v>
      </c>
      <c r="U52" s="173">
        <v>1135617.711</v>
      </c>
      <c r="V52" s="173">
        <v>1105961.762</v>
      </c>
      <c r="W52" s="173">
        <v>29655.949</v>
      </c>
      <c r="X52" s="172">
        <v>1241441.044</v>
      </c>
      <c r="Y52" s="172">
        <v>1235354.846</v>
      </c>
      <c r="Z52" s="172">
        <v>6086.198</v>
      </c>
      <c r="AA52" s="173">
        <v>129450067.303</v>
      </c>
      <c r="AB52" s="173">
        <v>126131116.34</v>
      </c>
      <c r="AC52" s="173">
        <v>3318950.963</v>
      </c>
      <c r="AD52" s="172">
        <v>0</v>
      </c>
      <c r="AE52" s="172">
        <v>0</v>
      </c>
      <c r="AF52" s="172">
        <v>0</v>
      </c>
      <c r="AG52" s="188">
        <f t="shared" si="4"/>
        <v>128208626.259</v>
      </c>
      <c r="AH52" s="188">
        <f t="shared" si="5"/>
        <v>124895761.494</v>
      </c>
      <c r="AI52" s="188">
        <f t="shared" si="6"/>
        <v>3312864.7650000006</v>
      </c>
    </row>
    <row r="53" spans="1:35" ht="13.5" hidden="1" outlineLevel="1">
      <c r="A53" s="587">
        <v>43739</v>
      </c>
      <c r="B53" s="182" t="s">
        <v>597</v>
      </c>
      <c r="C53" s="164">
        <v>0</v>
      </c>
      <c r="D53" s="164">
        <v>0</v>
      </c>
      <c r="E53" s="164">
        <v>0</v>
      </c>
      <c r="F53" s="165">
        <v>114.03</v>
      </c>
      <c r="G53" s="165">
        <v>0</v>
      </c>
      <c r="H53" s="165">
        <v>114.03</v>
      </c>
      <c r="I53" s="165">
        <v>3967683.859</v>
      </c>
      <c r="J53" s="165">
        <v>3950120.662</v>
      </c>
      <c r="K53" s="165">
        <v>17563.197</v>
      </c>
      <c r="L53" s="165">
        <v>2738053.921</v>
      </c>
      <c r="M53" s="165">
        <v>2696685.416</v>
      </c>
      <c r="N53" s="165">
        <v>41368.505</v>
      </c>
      <c r="O53" s="164">
        <v>2241613.318</v>
      </c>
      <c r="P53" s="164">
        <v>2241613.318</v>
      </c>
      <c r="Q53" s="164">
        <v>0</v>
      </c>
      <c r="R53" s="165">
        <v>334948.414</v>
      </c>
      <c r="S53" s="165">
        <v>327064.883</v>
      </c>
      <c r="T53" s="165">
        <v>7883.531</v>
      </c>
      <c r="U53" s="165">
        <v>256368.161</v>
      </c>
      <c r="V53" s="165">
        <v>248277.681</v>
      </c>
      <c r="W53" s="165">
        <v>8090.48</v>
      </c>
      <c r="X53" s="164">
        <v>0</v>
      </c>
      <c r="Y53" s="164">
        <v>0</v>
      </c>
      <c r="Z53" s="164">
        <v>0</v>
      </c>
      <c r="AA53" s="165">
        <v>6705851.81</v>
      </c>
      <c r="AB53" s="165">
        <v>6646806.078</v>
      </c>
      <c r="AC53" s="165">
        <v>59045.732</v>
      </c>
      <c r="AD53" s="164">
        <v>0</v>
      </c>
      <c r="AE53" s="164">
        <v>0</v>
      </c>
      <c r="AF53" s="164">
        <v>0</v>
      </c>
      <c r="AG53" s="586">
        <f t="shared" si="4"/>
        <v>6705851.8100000005</v>
      </c>
      <c r="AH53" s="586">
        <f t="shared" si="5"/>
        <v>6646806.078</v>
      </c>
      <c r="AI53" s="586">
        <f t="shared" si="6"/>
        <v>59045.731999999996</v>
      </c>
    </row>
    <row r="54" spans="1:35" ht="13.5" collapsed="1">
      <c r="A54" s="587">
        <v>43739</v>
      </c>
      <c r="B54" s="152" t="s">
        <v>598</v>
      </c>
      <c r="C54" s="784">
        <f>SUM(C31:C53)</f>
        <v>0</v>
      </c>
      <c r="D54" s="784">
        <f>SUM(D31:D53)</f>
        <v>0</v>
      </c>
      <c r="E54" s="784">
        <f>SUM(E31:E53)</f>
        <v>0</v>
      </c>
      <c r="F54" s="785">
        <f aca="true" t="shared" si="7" ref="F54:AI54">SUM(F31:F53)</f>
        <v>25901471.867</v>
      </c>
      <c r="G54" s="785">
        <f t="shared" si="7"/>
        <v>25456712.554999996</v>
      </c>
      <c r="H54" s="785">
        <f t="shared" si="7"/>
        <v>444759.31200000003</v>
      </c>
      <c r="I54" s="785">
        <f t="shared" si="7"/>
        <v>496784323.0650001</v>
      </c>
      <c r="J54" s="785">
        <f t="shared" si="7"/>
        <v>485958025.188</v>
      </c>
      <c r="K54" s="785">
        <f t="shared" si="7"/>
        <v>10825120.66</v>
      </c>
      <c r="L54" s="785">
        <f t="shared" si="7"/>
        <v>216825175.259</v>
      </c>
      <c r="M54" s="785">
        <f t="shared" si="7"/>
        <v>208176256.39699998</v>
      </c>
      <c r="N54" s="785">
        <f t="shared" si="7"/>
        <v>8648918.862000002</v>
      </c>
      <c r="O54" s="785">
        <f t="shared" si="7"/>
        <v>10620370.513</v>
      </c>
      <c r="P54" s="785">
        <f t="shared" si="7"/>
        <v>9943002.836</v>
      </c>
      <c r="Q54" s="785">
        <f t="shared" si="7"/>
        <v>677367.6769999999</v>
      </c>
      <c r="R54" s="785">
        <f t="shared" si="7"/>
        <v>36605981.099999994</v>
      </c>
      <c r="S54" s="785">
        <f t="shared" si="7"/>
        <v>35051381.778000005</v>
      </c>
      <c r="T54" s="785">
        <f t="shared" si="7"/>
        <v>1554599.3220000002</v>
      </c>
      <c r="U54" s="785">
        <f t="shared" si="7"/>
        <v>22027657.931999996</v>
      </c>
      <c r="V54" s="785">
        <f t="shared" si="7"/>
        <v>21072722.427999996</v>
      </c>
      <c r="W54" s="785">
        <f t="shared" si="7"/>
        <v>954935.504</v>
      </c>
      <c r="X54" s="785">
        <f t="shared" si="7"/>
        <v>8067941.802</v>
      </c>
      <c r="Y54" s="785">
        <f t="shared" si="7"/>
        <v>7846743.267</v>
      </c>
      <c r="Z54" s="785">
        <f t="shared" si="7"/>
        <v>221198.535</v>
      </c>
      <c r="AA54" s="785">
        <f t="shared" si="7"/>
        <v>747579838.073</v>
      </c>
      <c r="AB54" s="785">
        <f t="shared" si="7"/>
        <v>727437737.407</v>
      </c>
      <c r="AC54" s="785">
        <f t="shared" si="7"/>
        <v>20140923.449</v>
      </c>
      <c r="AD54" s="786">
        <f t="shared" si="7"/>
        <v>0</v>
      </c>
      <c r="AE54" s="786">
        <f t="shared" si="7"/>
        <v>0</v>
      </c>
      <c r="AF54" s="786">
        <f t="shared" si="7"/>
        <v>0</v>
      </c>
      <c r="AG54" s="785">
        <f t="shared" si="7"/>
        <v>739510970.191</v>
      </c>
      <c r="AH54" s="785">
        <f t="shared" si="7"/>
        <v>719590994.1399999</v>
      </c>
      <c r="AI54" s="785">
        <f t="shared" si="7"/>
        <v>19918798.834</v>
      </c>
    </row>
    <row r="55" spans="1:35" ht="13.5" hidden="1" outlineLevel="2">
      <c r="A55" s="587">
        <v>43770</v>
      </c>
      <c r="B55" s="182" t="s">
        <v>574</v>
      </c>
      <c r="C55" s="593"/>
      <c r="D55" s="593"/>
      <c r="E55" s="593"/>
      <c r="F55" s="593">
        <v>1354333.68</v>
      </c>
      <c r="G55" s="593">
        <v>1324502.103</v>
      </c>
      <c r="H55" s="593">
        <v>29831.577</v>
      </c>
      <c r="I55" s="593">
        <v>111967.615</v>
      </c>
      <c r="J55" s="593">
        <v>104031.673</v>
      </c>
      <c r="K55" s="593">
        <v>7935.942</v>
      </c>
      <c r="L55" s="593">
        <v>5956889.725</v>
      </c>
      <c r="M55" s="593">
        <v>5590815.979</v>
      </c>
      <c r="N55" s="593">
        <v>366073.746</v>
      </c>
      <c r="O55" s="593"/>
      <c r="P55" s="593"/>
      <c r="Q55" s="593"/>
      <c r="R55" s="593">
        <v>337606.479</v>
      </c>
      <c r="S55" s="593">
        <v>290954.287</v>
      </c>
      <c r="T55" s="593">
        <v>46652.192</v>
      </c>
      <c r="U55" s="593">
        <v>166546.464</v>
      </c>
      <c r="V55" s="593">
        <v>165989.922</v>
      </c>
      <c r="W55" s="593">
        <v>556.542</v>
      </c>
      <c r="X55" s="593"/>
      <c r="Y55" s="593"/>
      <c r="Z55" s="593"/>
      <c r="AA55" s="593">
        <v>7423191.02</v>
      </c>
      <c r="AB55" s="593">
        <v>7019349.755</v>
      </c>
      <c r="AC55" s="593">
        <v>403841.265</v>
      </c>
      <c r="AD55" s="593"/>
      <c r="AE55" s="593"/>
      <c r="AF55" s="593"/>
      <c r="AG55" s="593">
        <f aca="true" t="shared" si="8" ref="AG55:AG76">C55+F55+I55+L55</f>
        <v>7423191.02</v>
      </c>
      <c r="AH55" s="593">
        <f aca="true" t="shared" si="9" ref="AH55:AH76">D55+G55+J55+M55</f>
        <v>7019349.755</v>
      </c>
      <c r="AI55" s="593">
        <f aca="true" t="shared" si="10" ref="AI55:AI76">E55+H55+K55+N55</f>
        <v>403841.265</v>
      </c>
    </row>
    <row r="56" spans="1:35" ht="13.5" hidden="1" outlineLevel="2">
      <c r="A56" s="587">
        <v>43770</v>
      </c>
      <c r="B56" s="182" t="s">
        <v>576</v>
      </c>
      <c r="C56" s="592"/>
      <c r="D56" s="592"/>
      <c r="E56" s="592"/>
      <c r="F56" s="592"/>
      <c r="G56" s="592"/>
      <c r="H56" s="592"/>
      <c r="I56" s="592">
        <v>71239.364</v>
      </c>
      <c r="J56" s="592">
        <v>71239.364</v>
      </c>
      <c r="K56" s="592">
        <v>0</v>
      </c>
      <c r="L56" s="592">
        <v>124198.232</v>
      </c>
      <c r="M56" s="592">
        <v>86601.711</v>
      </c>
      <c r="N56" s="592">
        <v>37596.521</v>
      </c>
      <c r="O56" s="592"/>
      <c r="P56" s="592"/>
      <c r="Q56" s="592"/>
      <c r="R56" s="592">
        <v>6222.688</v>
      </c>
      <c r="S56" s="592">
        <v>6222.688</v>
      </c>
      <c r="T56" s="592">
        <v>0</v>
      </c>
      <c r="U56" s="592">
        <v>116249.51</v>
      </c>
      <c r="V56" s="592">
        <v>47491.291</v>
      </c>
      <c r="W56" s="592">
        <v>68758.219</v>
      </c>
      <c r="X56" s="592"/>
      <c r="Y56" s="592"/>
      <c r="Z56" s="592"/>
      <c r="AA56" s="592">
        <v>195437.596</v>
      </c>
      <c r="AB56" s="592">
        <v>157841.075</v>
      </c>
      <c r="AC56" s="592">
        <v>37596.521</v>
      </c>
      <c r="AD56" s="592"/>
      <c r="AE56" s="592"/>
      <c r="AF56" s="592"/>
      <c r="AG56" s="592">
        <f t="shared" si="8"/>
        <v>195437.59600000002</v>
      </c>
      <c r="AH56" s="592">
        <f t="shared" si="9"/>
        <v>157841.075</v>
      </c>
      <c r="AI56" s="592">
        <f t="shared" si="10"/>
        <v>37596.521</v>
      </c>
    </row>
    <row r="57" spans="1:35" ht="13.5" hidden="1" outlineLevel="2">
      <c r="A57" s="587">
        <v>43770</v>
      </c>
      <c r="B57" s="182" t="s">
        <v>577</v>
      </c>
      <c r="C57" s="593"/>
      <c r="D57" s="593"/>
      <c r="E57" s="593"/>
      <c r="F57" s="593"/>
      <c r="G57" s="593"/>
      <c r="H57" s="593"/>
      <c r="I57" s="593">
        <v>56862628.105</v>
      </c>
      <c r="J57" s="593">
        <v>55808516.751</v>
      </c>
      <c r="K57" s="593">
        <v>1054111.354</v>
      </c>
      <c r="L57" s="593">
        <v>24230543.334</v>
      </c>
      <c r="M57" s="593">
        <v>23740355.344</v>
      </c>
      <c r="N57" s="593">
        <v>490187.99</v>
      </c>
      <c r="O57" s="593"/>
      <c r="P57" s="593"/>
      <c r="Q57" s="593"/>
      <c r="R57" s="593">
        <v>3992886.094</v>
      </c>
      <c r="S57" s="593">
        <v>3916087.799</v>
      </c>
      <c r="T57" s="593">
        <v>76798.295</v>
      </c>
      <c r="U57" s="593">
        <v>379415.73</v>
      </c>
      <c r="V57" s="593">
        <v>358548.185</v>
      </c>
      <c r="W57" s="593">
        <v>20867.545</v>
      </c>
      <c r="X57" s="593">
        <v>1436414.92</v>
      </c>
      <c r="Y57" s="593">
        <v>1422923.948</v>
      </c>
      <c r="Z57" s="593">
        <v>13490.972</v>
      </c>
      <c r="AA57" s="593">
        <v>82529586.359</v>
      </c>
      <c r="AB57" s="593">
        <v>80971796.043</v>
      </c>
      <c r="AC57" s="593">
        <v>1557790.316</v>
      </c>
      <c r="AD57" s="593"/>
      <c r="AE57" s="593"/>
      <c r="AF57" s="593"/>
      <c r="AG57" s="593">
        <f t="shared" si="8"/>
        <v>81093171.439</v>
      </c>
      <c r="AH57" s="593">
        <f t="shared" si="9"/>
        <v>79548872.095</v>
      </c>
      <c r="AI57" s="593">
        <f t="shared" si="10"/>
        <v>1544299.344</v>
      </c>
    </row>
    <row r="58" spans="1:35" ht="13.5" hidden="1" outlineLevel="2">
      <c r="A58" s="587">
        <v>43770</v>
      </c>
      <c r="B58" s="182" t="s">
        <v>599</v>
      </c>
      <c r="C58" s="592"/>
      <c r="D58" s="592"/>
      <c r="E58" s="592"/>
      <c r="F58" s="592">
        <v>926.08</v>
      </c>
      <c r="G58" s="592">
        <v>0</v>
      </c>
      <c r="H58" s="592">
        <v>926.08</v>
      </c>
      <c r="I58" s="592">
        <v>12525898.942</v>
      </c>
      <c r="J58" s="592">
        <v>11916544.54</v>
      </c>
      <c r="K58" s="592">
        <v>609354.402</v>
      </c>
      <c r="L58" s="592">
        <v>574124.619</v>
      </c>
      <c r="M58" s="592">
        <v>549087.719</v>
      </c>
      <c r="N58" s="592">
        <v>25036.9</v>
      </c>
      <c r="O58" s="592">
        <v>2071193.109</v>
      </c>
      <c r="P58" s="592">
        <v>1834952.65</v>
      </c>
      <c r="Q58" s="592">
        <v>236240.459</v>
      </c>
      <c r="R58" s="592">
        <v>27881.37</v>
      </c>
      <c r="S58" s="592">
        <v>25556.55</v>
      </c>
      <c r="T58" s="592">
        <v>2324.82</v>
      </c>
      <c r="U58" s="592">
        <v>30902.098</v>
      </c>
      <c r="V58" s="592">
        <v>30101.439</v>
      </c>
      <c r="W58" s="592">
        <v>800.659</v>
      </c>
      <c r="X58" s="592"/>
      <c r="Y58" s="592"/>
      <c r="Z58" s="592"/>
      <c r="AA58" s="592">
        <v>13100949.641</v>
      </c>
      <c r="AB58" s="592">
        <v>12465632.259</v>
      </c>
      <c r="AC58" s="592">
        <v>635317.382</v>
      </c>
      <c r="AD58" s="592"/>
      <c r="AE58" s="592"/>
      <c r="AF58" s="592"/>
      <c r="AG58" s="592">
        <f t="shared" si="8"/>
        <v>13100949.640999999</v>
      </c>
      <c r="AH58" s="592">
        <f t="shared" si="9"/>
        <v>12465632.259</v>
      </c>
      <c r="AI58" s="592">
        <f t="shared" si="10"/>
        <v>635317.382</v>
      </c>
    </row>
    <row r="59" spans="1:35" ht="13.5" hidden="1" outlineLevel="2">
      <c r="A59" s="587">
        <v>43770</v>
      </c>
      <c r="B59" s="182" t="s">
        <v>666</v>
      </c>
      <c r="C59" s="593"/>
      <c r="D59" s="593"/>
      <c r="E59" s="593"/>
      <c r="F59" s="593">
        <v>12222.474</v>
      </c>
      <c r="G59" s="593">
        <v>12222.474</v>
      </c>
      <c r="H59" s="593">
        <v>0</v>
      </c>
      <c r="I59" s="593">
        <v>19132.933</v>
      </c>
      <c r="J59" s="593">
        <v>15146.407</v>
      </c>
      <c r="K59" s="593">
        <v>3986.526</v>
      </c>
      <c r="L59" s="593">
        <v>20371.25</v>
      </c>
      <c r="M59" s="593">
        <v>14882.613</v>
      </c>
      <c r="N59" s="593">
        <v>5488.637</v>
      </c>
      <c r="O59" s="593">
        <v>236.762</v>
      </c>
      <c r="P59" s="593">
        <v>236.762</v>
      </c>
      <c r="Q59" s="593">
        <v>0</v>
      </c>
      <c r="R59" s="593">
        <v>21386.336</v>
      </c>
      <c r="S59" s="593">
        <v>16079.533</v>
      </c>
      <c r="T59" s="593">
        <v>5306.803</v>
      </c>
      <c r="U59" s="593">
        <v>32571.357</v>
      </c>
      <c r="V59" s="593">
        <v>29746.365</v>
      </c>
      <c r="W59" s="593">
        <v>2824.992</v>
      </c>
      <c r="X59" s="593"/>
      <c r="Y59" s="593"/>
      <c r="Z59" s="593"/>
      <c r="AA59" s="593">
        <v>51726.657</v>
      </c>
      <c r="AB59" s="593">
        <v>42251.494</v>
      </c>
      <c r="AC59" s="593">
        <v>9475.163</v>
      </c>
      <c r="AD59" s="593"/>
      <c r="AE59" s="593"/>
      <c r="AF59" s="593"/>
      <c r="AG59" s="593">
        <f t="shared" si="8"/>
        <v>51726.657</v>
      </c>
      <c r="AH59" s="593">
        <f t="shared" si="9"/>
        <v>42251.494</v>
      </c>
      <c r="AI59" s="593">
        <f t="shared" si="10"/>
        <v>9475.163</v>
      </c>
    </row>
    <row r="60" spans="1:35" ht="13.5" hidden="1" outlineLevel="2">
      <c r="A60" s="587">
        <v>43770</v>
      </c>
      <c r="B60" s="182" t="s">
        <v>580</v>
      </c>
      <c r="C60" s="592"/>
      <c r="D60" s="592"/>
      <c r="E60" s="592"/>
      <c r="F60" s="592"/>
      <c r="G60" s="592"/>
      <c r="H60" s="592"/>
      <c r="I60" s="592">
        <v>221168.471</v>
      </c>
      <c r="J60" s="592">
        <v>213300.731</v>
      </c>
      <c r="K60" s="592">
        <v>7867.74</v>
      </c>
      <c r="L60" s="592">
        <v>47323.551</v>
      </c>
      <c r="M60" s="592">
        <v>42568.245</v>
      </c>
      <c r="N60" s="592">
        <v>4755.306</v>
      </c>
      <c r="O60" s="592"/>
      <c r="P60" s="592"/>
      <c r="Q60" s="592"/>
      <c r="R60" s="592"/>
      <c r="S60" s="592"/>
      <c r="T60" s="592"/>
      <c r="U60" s="592">
        <v>55526.897</v>
      </c>
      <c r="V60" s="592">
        <v>54031.018</v>
      </c>
      <c r="W60" s="592">
        <v>1495.879</v>
      </c>
      <c r="X60" s="592">
        <v>45552.334</v>
      </c>
      <c r="Y60" s="592">
        <v>44189.767</v>
      </c>
      <c r="Z60" s="592">
        <v>1362.567</v>
      </c>
      <c r="AA60" s="592">
        <v>314044.356</v>
      </c>
      <c r="AB60" s="592">
        <v>300058.743</v>
      </c>
      <c r="AC60" s="592">
        <v>13985.613</v>
      </c>
      <c r="AD60" s="592"/>
      <c r="AE60" s="592"/>
      <c r="AF60" s="592"/>
      <c r="AG60" s="592">
        <f t="shared" si="8"/>
        <v>268492.022</v>
      </c>
      <c r="AH60" s="592">
        <f t="shared" si="9"/>
        <v>255868.976</v>
      </c>
      <c r="AI60" s="592">
        <f t="shared" si="10"/>
        <v>12623.045999999998</v>
      </c>
    </row>
    <row r="61" spans="1:35" ht="13.5" hidden="1" outlineLevel="2">
      <c r="A61" s="587">
        <v>43770</v>
      </c>
      <c r="B61" s="182" t="s">
        <v>668</v>
      </c>
      <c r="C61" s="593"/>
      <c r="D61" s="593"/>
      <c r="E61" s="593"/>
      <c r="F61" s="593">
        <v>241341.62</v>
      </c>
      <c r="G61" s="593">
        <v>232418.042</v>
      </c>
      <c r="H61" s="593">
        <v>8923.578</v>
      </c>
      <c r="I61" s="593">
        <v>5163427.449</v>
      </c>
      <c r="J61" s="593">
        <v>4862000.376</v>
      </c>
      <c r="K61" s="593">
        <v>301427.073</v>
      </c>
      <c r="L61" s="593"/>
      <c r="M61" s="593"/>
      <c r="N61" s="593"/>
      <c r="O61" s="593">
        <v>26468.952</v>
      </c>
      <c r="P61" s="593">
        <v>26468.952</v>
      </c>
      <c r="Q61" s="593">
        <v>0</v>
      </c>
      <c r="R61" s="593">
        <v>583903.471</v>
      </c>
      <c r="S61" s="593">
        <v>566304.005</v>
      </c>
      <c r="T61" s="593">
        <v>17599.466</v>
      </c>
      <c r="U61" s="593">
        <v>910938.048</v>
      </c>
      <c r="V61" s="593">
        <v>874698.935</v>
      </c>
      <c r="W61" s="593">
        <v>36239.113</v>
      </c>
      <c r="X61" s="593"/>
      <c r="Y61" s="593"/>
      <c r="Z61" s="593"/>
      <c r="AA61" s="593">
        <v>5404769.069</v>
      </c>
      <c r="AB61" s="593">
        <v>5094418.418</v>
      </c>
      <c r="AC61" s="593">
        <v>310350.651</v>
      </c>
      <c r="AD61" s="593"/>
      <c r="AE61" s="593"/>
      <c r="AF61" s="593"/>
      <c r="AG61" s="593">
        <f t="shared" si="8"/>
        <v>5404769.069</v>
      </c>
      <c r="AH61" s="593">
        <f t="shared" si="9"/>
        <v>5094418.4180000005</v>
      </c>
      <c r="AI61" s="593">
        <f t="shared" si="10"/>
        <v>310350.65099999995</v>
      </c>
    </row>
    <row r="62" spans="1:35" ht="13.5" hidden="1" outlineLevel="2">
      <c r="A62" s="587">
        <v>43770</v>
      </c>
      <c r="B62" s="182" t="s">
        <v>582</v>
      </c>
      <c r="C62" s="592"/>
      <c r="D62" s="592"/>
      <c r="E62" s="592"/>
      <c r="F62" s="592"/>
      <c r="G62" s="592"/>
      <c r="H62" s="592"/>
      <c r="I62" s="592"/>
      <c r="J62" s="592"/>
      <c r="K62" s="592"/>
      <c r="L62" s="592"/>
      <c r="M62" s="592"/>
      <c r="N62" s="592"/>
      <c r="O62" s="592">
        <v>105280.019</v>
      </c>
      <c r="P62" s="592">
        <v>103145.258</v>
      </c>
      <c r="Q62" s="592">
        <v>2134.761</v>
      </c>
      <c r="R62" s="592"/>
      <c r="S62" s="592"/>
      <c r="T62" s="592"/>
      <c r="U62" s="592"/>
      <c r="V62" s="592"/>
      <c r="W62" s="592"/>
      <c r="X62" s="592"/>
      <c r="Y62" s="592"/>
      <c r="Z62" s="592"/>
      <c r="AA62" s="592"/>
      <c r="AB62" s="592"/>
      <c r="AC62" s="592"/>
      <c r="AD62" s="592"/>
      <c r="AE62" s="592"/>
      <c r="AF62" s="592"/>
      <c r="AG62" s="592">
        <f t="shared" si="8"/>
        <v>0</v>
      </c>
      <c r="AH62" s="592">
        <f t="shared" si="9"/>
        <v>0</v>
      </c>
      <c r="AI62" s="592">
        <f t="shared" si="10"/>
        <v>0</v>
      </c>
    </row>
    <row r="63" spans="1:35" ht="13.5" hidden="1" outlineLevel="2">
      <c r="A63" s="587">
        <v>43770</v>
      </c>
      <c r="B63" s="182" t="s">
        <v>584</v>
      </c>
      <c r="C63" s="593"/>
      <c r="D63" s="593"/>
      <c r="E63" s="593"/>
      <c r="F63" s="593">
        <v>9881862.978</v>
      </c>
      <c r="G63" s="593">
        <v>9835634.703</v>
      </c>
      <c r="H63" s="593">
        <v>46228.275</v>
      </c>
      <c r="I63" s="593">
        <v>147399926.146</v>
      </c>
      <c r="J63" s="593">
        <v>145749486.133</v>
      </c>
      <c r="K63" s="593">
        <v>1649267.258</v>
      </c>
      <c r="L63" s="593">
        <v>452571.193</v>
      </c>
      <c r="M63" s="593">
        <v>375853.459</v>
      </c>
      <c r="N63" s="593">
        <v>76717.734</v>
      </c>
      <c r="O63" s="593">
        <v>3638014.798</v>
      </c>
      <c r="P63" s="593">
        <v>3597201.033</v>
      </c>
      <c r="Q63" s="593">
        <v>40813.765</v>
      </c>
      <c r="R63" s="593">
        <v>1556022.788</v>
      </c>
      <c r="S63" s="593">
        <v>1487669.36</v>
      </c>
      <c r="T63" s="593">
        <v>68353.428</v>
      </c>
      <c r="U63" s="593">
        <v>1963571.675</v>
      </c>
      <c r="V63" s="593">
        <v>1941625.836</v>
      </c>
      <c r="W63" s="593">
        <v>21945.839</v>
      </c>
      <c r="X63" s="593">
        <v>217416.752</v>
      </c>
      <c r="Y63" s="593">
        <v>213611.462</v>
      </c>
      <c r="Z63" s="593">
        <v>3805.29</v>
      </c>
      <c r="AA63" s="593">
        <v>157951777.069</v>
      </c>
      <c r="AB63" s="593">
        <v>156174585.757</v>
      </c>
      <c r="AC63" s="593">
        <v>1776018.557</v>
      </c>
      <c r="AD63" s="593"/>
      <c r="AE63" s="593"/>
      <c r="AF63" s="593"/>
      <c r="AG63" s="593">
        <f t="shared" si="8"/>
        <v>157734360.317</v>
      </c>
      <c r="AH63" s="593">
        <f t="shared" si="9"/>
        <v>155960974.295</v>
      </c>
      <c r="AI63" s="593">
        <f t="shared" si="10"/>
        <v>1772213.2669999998</v>
      </c>
    </row>
    <row r="64" spans="1:35" ht="13.5" hidden="1" outlineLevel="2">
      <c r="A64" s="587">
        <v>43770</v>
      </c>
      <c r="B64" s="182" t="s">
        <v>585</v>
      </c>
      <c r="C64" s="592"/>
      <c r="D64" s="592"/>
      <c r="E64" s="592"/>
      <c r="F64" s="592">
        <v>5095307.444</v>
      </c>
      <c r="G64" s="592">
        <v>5057583.65</v>
      </c>
      <c r="H64" s="592">
        <v>37723.794</v>
      </c>
      <c r="I64" s="592">
        <v>4976262.741</v>
      </c>
      <c r="J64" s="592">
        <v>4805470.01</v>
      </c>
      <c r="K64" s="592">
        <v>170792.731</v>
      </c>
      <c r="L64" s="592">
        <v>9510.808</v>
      </c>
      <c r="M64" s="592">
        <v>9510.808</v>
      </c>
      <c r="N64" s="592">
        <v>0</v>
      </c>
      <c r="O64" s="592">
        <v>328963.151</v>
      </c>
      <c r="P64" s="592">
        <v>324405.915</v>
      </c>
      <c r="Q64" s="592">
        <v>4557.236</v>
      </c>
      <c r="R64" s="592">
        <v>208070.15</v>
      </c>
      <c r="S64" s="592">
        <v>207805.09</v>
      </c>
      <c r="T64" s="592">
        <v>265.06</v>
      </c>
      <c r="U64" s="592">
        <v>203517.564</v>
      </c>
      <c r="V64" s="592">
        <v>203493.324</v>
      </c>
      <c r="W64" s="592">
        <v>24.24</v>
      </c>
      <c r="X64" s="592"/>
      <c r="Y64" s="592"/>
      <c r="Z64" s="592"/>
      <c r="AA64" s="592">
        <v>10081080.993</v>
      </c>
      <c r="AB64" s="592">
        <v>9872564.468</v>
      </c>
      <c r="AC64" s="592">
        <v>208516.525</v>
      </c>
      <c r="AD64" s="592"/>
      <c r="AE64" s="592"/>
      <c r="AF64" s="592"/>
      <c r="AG64" s="592">
        <f t="shared" si="8"/>
        <v>10081080.993</v>
      </c>
      <c r="AH64" s="592">
        <f t="shared" si="9"/>
        <v>9872564.468</v>
      </c>
      <c r="AI64" s="592">
        <f t="shared" si="10"/>
        <v>208516.525</v>
      </c>
    </row>
    <row r="65" spans="1:35" ht="13.5" hidden="1" outlineLevel="2">
      <c r="A65" s="587">
        <v>43770</v>
      </c>
      <c r="B65" s="182" t="s">
        <v>669</v>
      </c>
      <c r="C65" s="593"/>
      <c r="D65" s="593"/>
      <c r="E65" s="593"/>
      <c r="F65" s="593">
        <v>3002.296</v>
      </c>
      <c r="G65" s="593">
        <v>3002.296</v>
      </c>
      <c r="H65" s="593">
        <v>0</v>
      </c>
      <c r="I65" s="593">
        <v>41568.551</v>
      </c>
      <c r="J65" s="593">
        <v>41011.563</v>
      </c>
      <c r="K65" s="593">
        <v>556.988</v>
      </c>
      <c r="L65" s="593">
        <v>9256.568</v>
      </c>
      <c r="M65" s="593">
        <v>9256.568</v>
      </c>
      <c r="N65" s="593">
        <v>0</v>
      </c>
      <c r="O65" s="593"/>
      <c r="P65" s="593"/>
      <c r="Q65" s="593"/>
      <c r="R65" s="593"/>
      <c r="S65" s="593"/>
      <c r="T65" s="593"/>
      <c r="U65" s="593">
        <v>1440.515</v>
      </c>
      <c r="V65" s="593">
        <v>687.425</v>
      </c>
      <c r="W65" s="593">
        <v>753.09</v>
      </c>
      <c r="X65" s="593"/>
      <c r="Y65" s="593"/>
      <c r="Z65" s="593"/>
      <c r="AA65" s="593">
        <v>53827.415</v>
      </c>
      <c r="AB65" s="593">
        <v>53270.427</v>
      </c>
      <c r="AC65" s="593">
        <v>556.988</v>
      </c>
      <c r="AD65" s="593"/>
      <c r="AE65" s="593"/>
      <c r="AF65" s="593"/>
      <c r="AG65" s="593">
        <f t="shared" si="8"/>
        <v>53827.415</v>
      </c>
      <c r="AH65" s="593">
        <f t="shared" si="9"/>
        <v>53270.427</v>
      </c>
      <c r="AI65" s="593">
        <f t="shared" si="10"/>
        <v>556.988</v>
      </c>
    </row>
    <row r="66" spans="1:35" ht="13.5" hidden="1" outlineLevel="2">
      <c r="A66" s="587">
        <v>43770</v>
      </c>
      <c r="B66" s="182" t="s">
        <v>587</v>
      </c>
      <c r="C66" s="592"/>
      <c r="D66" s="592"/>
      <c r="E66" s="592"/>
      <c r="F66" s="592">
        <v>770802.379</v>
      </c>
      <c r="G66" s="592">
        <v>744230.502</v>
      </c>
      <c r="H66" s="592">
        <v>26571.877</v>
      </c>
      <c r="I66" s="592">
        <v>74431536.017</v>
      </c>
      <c r="J66" s="592">
        <v>73031269.876</v>
      </c>
      <c r="K66" s="592">
        <v>1400266.141</v>
      </c>
      <c r="L66" s="592">
        <v>137975444.843</v>
      </c>
      <c r="M66" s="592">
        <v>133250123.694</v>
      </c>
      <c r="N66" s="592">
        <v>4725321.149</v>
      </c>
      <c r="O66" s="592">
        <v>382806.874</v>
      </c>
      <c r="P66" s="592">
        <v>379134.46</v>
      </c>
      <c r="Q66" s="592">
        <v>3672.414</v>
      </c>
      <c r="R66" s="592">
        <v>4962643.7</v>
      </c>
      <c r="S66" s="592">
        <v>4902265.012</v>
      </c>
      <c r="T66" s="592">
        <v>60378.688</v>
      </c>
      <c r="U66" s="592">
        <v>13224388.196</v>
      </c>
      <c r="V66" s="592">
        <v>12606375.141</v>
      </c>
      <c r="W66" s="592">
        <v>618013.055</v>
      </c>
      <c r="X66" s="592">
        <v>2787431.426</v>
      </c>
      <c r="Y66" s="592">
        <v>2704331.063</v>
      </c>
      <c r="Z66" s="592">
        <v>83100.363</v>
      </c>
      <c r="AA66" s="592">
        <v>215965214.665</v>
      </c>
      <c r="AB66" s="592">
        <v>209729955.135</v>
      </c>
      <c r="AC66" s="592">
        <v>6235259.53</v>
      </c>
      <c r="AD66" s="592"/>
      <c r="AE66" s="592"/>
      <c r="AF66" s="592"/>
      <c r="AG66" s="592">
        <f t="shared" si="8"/>
        <v>213177783.239</v>
      </c>
      <c r="AH66" s="592">
        <f t="shared" si="9"/>
        <v>207025624.07200003</v>
      </c>
      <c r="AI66" s="592">
        <f t="shared" si="10"/>
        <v>6152159.167</v>
      </c>
    </row>
    <row r="67" spans="1:35" ht="13.5" hidden="1" outlineLevel="2">
      <c r="A67" s="587">
        <v>43770</v>
      </c>
      <c r="B67" s="182" t="s">
        <v>588</v>
      </c>
      <c r="C67" s="593"/>
      <c r="D67" s="593"/>
      <c r="E67" s="593"/>
      <c r="F67" s="593">
        <v>3074.294</v>
      </c>
      <c r="G67" s="593">
        <v>3074.294</v>
      </c>
      <c r="H67" s="593">
        <v>0</v>
      </c>
      <c r="I67" s="593">
        <v>4854.606</v>
      </c>
      <c r="J67" s="593">
        <v>4854.606</v>
      </c>
      <c r="K67" s="593">
        <v>0</v>
      </c>
      <c r="L67" s="593"/>
      <c r="M67" s="593"/>
      <c r="N67" s="593"/>
      <c r="O67" s="593">
        <v>1438582.646</v>
      </c>
      <c r="P67" s="593">
        <v>1422884.15</v>
      </c>
      <c r="Q67" s="593">
        <v>15698.496</v>
      </c>
      <c r="R67" s="593">
        <v>4285.184</v>
      </c>
      <c r="S67" s="593">
        <v>4285.184</v>
      </c>
      <c r="T67" s="593">
        <v>0</v>
      </c>
      <c r="U67" s="593">
        <v>306279.213</v>
      </c>
      <c r="V67" s="593">
        <v>306279.213</v>
      </c>
      <c r="W67" s="593">
        <v>0</v>
      </c>
      <c r="X67" s="593"/>
      <c r="Y67" s="593"/>
      <c r="Z67" s="593"/>
      <c r="AA67" s="593">
        <v>7928.9</v>
      </c>
      <c r="AB67" s="593">
        <v>7928.9</v>
      </c>
      <c r="AC67" s="593">
        <v>0</v>
      </c>
      <c r="AD67" s="593"/>
      <c r="AE67" s="593"/>
      <c r="AF67" s="593"/>
      <c r="AG67" s="593">
        <f t="shared" si="8"/>
        <v>7928.9</v>
      </c>
      <c r="AH67" s="593">
        <f t="shared" si="9"/>
        <v>7928.9</v>
      </c>
      <c r="AI67" s="593">
        <f t="shared" si="10"/>
        <v>0</v>
      </c>
    </row>
    <row r="68" spans="1:35" ht="13.5" hidden="1" outlineLevel="2">
      <c r="A68" s="587">
        <v>43770</v>
      </c>
      <c r="B68" s="182" t="s">
        <v>589</v>
      </c>
      <c r="C68" s="592"/>
      <c r="D68" s="592"/>
      <c r="E68" s="592"/>
      <c r="F68" s="592">
        <v>15862.065</v>
      </c>
      <c r="G68" s="592">
        <v>13606.906</v>
      </c>
      <c r="H68" s="592">
        <v>2255.159</v>
      </c>
      <c r="I68" s="592">
        <v>53114955.608</v>
      </c>
      <c r="J68" s="592">
        <v>52045861.098</v>
      </c>
      <c r="K68" s="592">
        <v>1069094.51</v>
      </c>
      <c r="L68" s="592">
        <v>451818.47</v>
      </c>
      <c r="M68" s="592">
        <v>451818.47</v>
      </c>
      <c r="N68" s="592">
        <v>0</v>
      </c>
      <c r="O68" s="592"/>
      <c r="P68" s="592"/>
      <c r="Q68" s="592"/>
      <c r="R68" s="592">
        <v>5579090.531</v>
      </c>
      <c r="S68" s="592">
        <v>5519941.302</v>
      </c>
      <c r="T68" s="592">
        <v>59149.229</v>
      </c>
      <c r="U68" s="592">
        <v>1946237.849</v>
      </c>
      <c r="V68" s="592">
        <v>1913717.648</v>
      </c>
      <c r="W68" s="592">
        <v>32520.201</v>
      </c>
      <c r="X68" s="592">
        <v>1584988.491</v>
      </c>
      <c r="Y68" s="592">
        <v>1538383.311</v>
      </c>
      <c r="Z68" s="592">
        <v>46605.18</v>
      </c>
      <c r="AA68" s="592">
        <v>55167624.634</v>
      </c>
      <c r="AB68" s="592">
        <v>54049669.785</v>
      </c>
      <c r="AC68" s="592">
        <v>1117954.849</v>
      </c>
      <c r="AD68" s="592"/>
      <c r="AE68" s="592"/>
      <c r="AF68" s="592"/>
      <c r="AG68" s="592">
        <f t="shared" si="8"/>
        <v>53582636.143</v>
      </c>
      <c r="AH68" s="592">
        <f t="shared" si="9"/>
        <v>52511286.474</v>
      </c>
      <c r="AI68" s="592">
        <f t="shared" si="10"/>
        <v>1071349.669</v>
      </c>
    </row>
    <row r="69" spans="1:35" ht="13.5" hidden="1" outlineLevel="2">
      <c r="A69" s="587">
        <v>43770</v>
      </c>
      <c r="B69" s="182" t="s">
        <v>590</v>
      </c>
      <c r="C69" s="593"/>
      <c r="D69" s="593"/>
      <c r="E69" s="593"/>
      <c r="F69" s="593">
        <v>111300.671</v>
      </c>
      <c r="G69" s="593">
        <v>102976.004</v>
      </c>
      <c r="H69" s="593">
        <v>8324.667</v>
      </c>
      <c r="I69" s="593">
        <v>842411.002</v>
      </c>
      <c r="J69" s="593">
        <v>636982.628</v>
      </c>
      <c r="K69" s="593">
        <v>205428.374</v>
      </c>
      <c r="L69" s="593">
        <v>411216.607</v>
      </c>
      <c r="M69" s="593">
        <v>331172.994</v>
      </c>
      <c r="N69" s="593">
        <v>80043.613</v>
      </c>
      <c r="O69" s="593">
        <v>87351.654</v>
      </c>
      <c r="P69" s="593">
        <v>85597.887</v>
      </c>
      <c r="Q69" s="593">
        <v>1753.767</v>
      </c>
      <c r="R69" s="593">
        <v>4091550.843</v>
      </c>
      <c r="S69" s="593">
        <v>3581998.727</v>
      </c>
      <c r="T69" s="593">
        <v>509552.116</v>
      </c>
      <c r="U69" s="593">
        <v>385183.917</v>
      </c>
      <c r="V69" s="593">
        <v>292750.848</v>
      </c>
      <c r="W69" s="593">
        <v>92433.069</v>
      </c>
      <c r="X69" s="593"/>
      <c r="Y69" s="593"/>
      <c r="Z69" s="593"/>
      <c r="AA69" s="593">
        <v>1364928.28</v>
      </c>
      <c r="AB69" s="593">
        <v>1071131.626</v>
      </c>
      <c r="AC69" s="593">
        <v>293796.654</v>
      </c>
      <c r="AD69" s="593"/>
      <c r="AE69" s="593"/>
      <c r="AF69" s="593"/>
      <c r="AG69" s="593">
        <f t="shared" si="8"/>
        <v>1364928.28</v>
      </c>
      <c r="AH69" s="593">
        <f t="shared" si="9"/>
        <v>1071131.626</v>
      </c>
      <c r="AI69" s="593">
        <f t="shared" si="10"/>
        <v>293796.654</v>
      </c>
    </row>
    <row r="70" spans="1:35" ht="13.5" hidden="1" outlineLevel="2">
      <c r="A70" s="587">
        <v>43770</v>
      </c>
      <c r="B70" s="182" t="s">
        <v>591</v>
      </c>
      <c r="C70" s="592"/>
      <c r="D70" s="592"/>
      <c r="E70" s="592"/>
      <c r="F70" s="592"/>
      <c r="G70" s="592"/>
      <c r="H70" s="592"/>
      <c r="I70" s="592">
        <v>550318.594</v>
      </c>
      <c r="J70" s="592">
        <v>472343.155</v>
      </c>
      <c r="K70" s="592">
        <v>77975.439</v>
      </c>
      <c r="L70" s="592">
        <v>22092.159</v>
      </c>
      <c r="M70" s="592">
        <v>13853.778</v>
      </c>
      <c r="N70" s="592">
        <v>8238.381</v>
      </c>
      <c r="O70" s="592"/>
      <c r="P70" s="592"/>
      <c r="Q70" s="592"/>
      <c r="R70" s="592"/>
      <c r="S70" s="592"/>
      <c r="T70" s="592"/>
      <c r="U70" s="592"/>
      <c r="V70" s="592"/>
      <c r="W70" s="592"/>
      <c r="X70" s="592"/>
      <c r="Y70" s="592"/>
      <c r="Z70" s="592"/>
      <c r="AA70" s="592">
        <v>572410.753</v>
      </c>
      <c r="AB70" s="592">
        <v>486196.933</v>
      </c>
      <c r="AC70" s="592">
        <v>86213.82</v>
      </c>
      <c r="AD70" s="592"/>
      <c r="AE70" s="592"/>
      <c r="AF70" s="592"/>
      <c r="AG70" s="592">
        <f t="shared" si="8"/>
        <v>572410.753</v>
      </c>
      <c r="AH70" s="592">
        <f t="shared" si="9"/>
        <v>486196.933</v>
      </c>
      <c r="AI70" s="592">
        <f t="shared" si="10"/>
        <v>86213.81999999999</v>
      </c>
    </row>
    <row r="71" spans="1:35" ht="13.5" hidden="1" outlineLevel="2">
      <c r="A71" s="587">
        <v>43770</v>
      </c>
      <c r="B71" s="182" t="s">
        <v>592</v>
      </c>
      <c r="C71" s="593"/>
      <c r="D71" s="593"/>
      <c r="E71" s="593"/>
      <c r="F71" s="593"/>
      <c r="G71" s="593"/>
      <c r="H71" s="593"/>
      <c r="I71" s="593"/>
      <c r="J71" s="593"/>
      <c r="K71" s="593"/>
      <c r="L71" s="593">
        <v>2894.123</v>
      </c>
      <c r="M71" s="593">
        <v>2894.123</v>
      </c>
      <c r="N71" s="593">
        <v>0</v>
      </c>
      <c r="O71" s="593"/>
      <c r="P71" s="593"/>
      <c r="Q71" s="593"/>
      <c r="R71" s="593"/>
      <c r="S71" s="593"/>
      <c r="T71" s="593"/>
      <c r="U71" s="593"/>
      <c r="V71" s="593"/>
      <c r="W71" s="593"/>
      <c r="X71" s="593">
        <v>15264.254</v>
      </c>
      <c r="Y71" s="593">
        <v>15264.254</v>
      </c>
      <c r="Z71" s="593">
        <v>0</v>
      </c>
      <c r="AA71" s="593">
        <v>18158.377</v>
      </c>
      <c r="AB71" s="593">
        <v>18158.377</v>
      </c>
      <c r="AC71" s="593">
        <v>0</v>
      </c>
      <c r="AD71" s="593"/>
      <c r="AE71" s="593"/>
      <c r="AF71" s="593"/>
      <c r="AG71" s="593">
        <f t="shared" si="8"/>
        <v>2894.123</v>
      </c>
      <c r="AH71" s="593">
        <f t="shared" si="9"/>
        <v>2894.123</v>
      </c>
      <c r="AI71" s="593">
        <f t="shared" si="10"/>
        <v>0</v>
      </c>
    </row>
    <row r="72" spans="1:35" ht="13.5" hidden="1" outlineLevel="2">
      <c r="A72" s="587">
        <v>43770</v>
      </c>
      <c r="B72" s="182" t="s">
        <v>593</v>
      </c>
      <c r="C72" s="592"/>
      <c r="D72" s="592"/>
      <c r="E72" s="592"/>
      <c r="F72" s="592"/>
      <c r="G72" s="592"/>
      <c r="H72" s="592"/>
      <c r="I72" s="592"/>
      <c r="J72" s="592"/>
      <c r="K72" s="592"/>
      <c r="L72" s="592"/>
      <c r="M72" s="592"/>
      <c r="N72" s="592"/>
      <c r="O72" s="592">
        <v>161167.538</v>
      </c>
      <c r="P72" s="592">
        <v>159217.727</v>
      </c>
      <c r="Q72" s="592">
        <v>1949.811</v>
      </c>
      <c r="R72" s="592"/>
      <c r="S72" s="592"/>
      <c r="T72" s="592"/>
      <c r="U72" s="592"/>
      <c r="V72" s="592"/>
      <c r="W72" s="592"/>
      <c r="X72" s="592"/>
      <c r="Y72" s="592"/>
      <c r="Z72" s="592"/>
      <c r="AA72" s="592"/>
      <c r="AB72" s="592"/>
      <c r="AC72" s="592"/>
      <c r="AD72" s="592"/>
      <c r="AE72" s="592"/>
      <c r="AF72" s="592"/>
      <c r="AG72" s="592">
        <f t="shared" si="8"/>
        <v>0</v>
      </c>
      <c r="AH72" s="592">
        <f t="shared" si="9"/>
        <v>0</v>
      </c>
      <c r="AI72" s="592">
        <f t="shared" si="10"/>
        <v>0</v>
      </c>
    </row>
    <row r="73" spans="1:35" ht="13.5" hidden="1" outlineLevel="2">
      <c r="A73" s="587">
        <v>43770</v>
      </c>
      <c r="B73" s="182" t="s">
        <v>594</v>
      </c>
      <c r="C73" s="593"/>
      <c r="D73" s="593"/>
      <c r="E73" s="593"/>
      <c r="F73" s="593"/>
      <c r="G73" s="593"/>
      <c r="H73" s="593"/>
      <c r="I73" s="593">
        <v>221789.938</v>
      </c>
      <c r="J73" s="593">
        <v>221789.938</v>
      </c>
      <c r="K73" s="593">
        <v>0</v>
      </c>
      <c r="L73" s="593">
        <v>51148.656</v>
      </c>
      <c r="M73" s="593">
        <v>49594.02</v>
      </c>
      <c r="N73" s="593">
        <v>1554.636</v>
      </c>
      <c r="O73" s="593">
        <v>440413.939</v>
      </c>
      <c r="P73" s="593">
        <v>62014.993</v>
      </c>
      <c r="Q73" s="593">
        <v>378398.946</v>
      </c>
      <c r="R73" s="593"/>
      <c r="S73" s="593"/>
      <c r="T73" s="593"/>
      <c r="U73" s="593">
        <v>13251.537</v>
      </c>
      <c r="V73" s="593">
        <v>13251.537</v>
      </c>
      <c r="W73" s="593">
        <v>0</v>
      </c>
      <c r="X73" s="593"/>
      <c r="Y73" s="593"/>
      <c r="Z73" s="593"/>
      <c r="AA73" s="593">
        <v>272938.594</v>
      </c>
      <c r="AB73" s="593">
        <v>271383.958</v>
      </c>
      <c r="AC73" s="593">
        <v>1554.636</v>
      </c>
      <c r="AD73" s="593"/>
      <c r="AE73" s="593"/>
      <c r="AF73" s="593"/>
      <c r="AG73" s="593">
        <f t="shared" si="8"/>
        <v>272938.594</v>
      </c>
      <c r="AH73" s="593">
        <f t="shared" si="9"/>
        <v>271383.958</v>
      </c>
      <c r="AI73" s="593">
        <f t="shared" si="10"/>
        <v>1554.636</v>
      </c>
    </row>
    <row r="74" spans="1:35" ht="13.5" hidden="1" outlineLevel="2">
      <c r="A74" s="587">
        <v>43770</v>
      </c>
      <c r="B74" s="182" t="s">
        <v>595</v>
      </c>
      <c r="C74" s="592"/>
      <c r="D74" s="592"/>
      <c r="E74" s="592"/>
      <c r="F74" s="592">
        <v>2051702.79</v>
      </c>
      <c r="G74" s="592">
        <v>1994594.583</v>
      </c>
      <c r="H74" s="592">
        <v>57108.207</v>
      </c>
      <c r="I74" s="592">
        <v>29150784.339</v>
      </c>
      <c r="J74" s="592">
        <v>27703131.872</v>
      </c>
      <c r="K74" s="592">
        <v>1447652.467</v>
      </c>
      <c r="L74" s="592">
        <v>33682504.772</v>
      </c>
      <c r="M74" s="592">
        <v>31553829.537</v>
      </c>
      <c r="N74" s="592">
        <v>2128675.235</v>
      </c>
      <c r="O74" s="592">
        <v>221632.516</v>
      </c>
      <c r="P74" s="592">
        <v>214453.855</v>
      </c>
      <c r="Q74" s="592">
        <v>7178.661</v>
      </c>
      <c r="R74" s="592">
        <v>11694325.804</v>
      </c>
      <c r="S74" s="592">
        <v>11049428.205</v>
      </c>
      <c r="T74" s="592">
        <v>644897.599</v>
      </c>
      <c r="U74" s="592">
        <v>1237547.973</v>
      </c>
      <c r="V74" s="592">
        <v>1191451.294</v>
      </c>
      <c r="W74" s="592">
        <v>46096.679</v>
      </c>
      <c r="X74" s="592">
        <v>794262.206</v>
      </c>
      <c r="Y74" s="592">
        <v>737507.798</v>
      </c>
      <c r="Z74" s="592">
        <v>56754.408</v>
      </c>
      <c r="AA74" s="592">
        <v>65679254.107</v>
      </c>
      <c r="AB74" s="592">
        <v>61989063.79</v>
      </c>
      <c r="AC74" s="592">
        <v>3690190.317</v>
      </c>
      <c r="AD74" s="592"/>
      <c r="AE74" s="592"/>
      <c r="AF74" s="592"/>
      <c r="AG74" s="592">
        <f t="shared" si="8"/>
        <v>64884991.901</v>
      </c>
      <c r="AH74" s="592">
        <f t="shared" si="9"/>
        <v>61251555.992</v>
      </c>
      <c r="AI74" s="592">
        <f t="shared" si="10"/>
        <v>3633435.909</v>
      </c>
    </row>
    <row r="75" spans="1:35" ht="13.5" hidden="1" outlineLevel="2">
      <c r="A75" s="587">
        <v>43770</v>
      </c>
      <c r="B75" s="182" t="s">
        <v>596</v>
      </c>
      <c r="C75" s="593"/>
      <c r="D75" s="593"/>
      <c r="E75" s="593"/>
      <c r="F75" s="593">
        <v>6484803.969</v>
      </c>
      <c r="G75" s="593">
        <v>6247280.24</v>
      </c>
      <c r="H75" s="593">
        <v>237523.729</v>
      </c>
      <c r="I75" s="593">
        <v>112991131.453</v>
      </c>
      <c r="J75" s="593">
        <v>110073174.099</v>
      </c>
      <c r="K75" s="593">
        <v>2917957.354</v>
      </c>
      <c r="L75" s="593">
        <v>10199863.995</v>
      </c>
      <c r="M75" s="593">
        <v>9880344.895</v>
      </c>
      <c r="N75" s="593">
        <v>319519.1</v>
      </c>
      <c r="O75" s="593"/>
      <c r="P75" s="593"/>
      <c r="Q75" s="593"/>
      <c r="R75" s="593">
        <v>3352696.457</v>
      </c>
      <c r="S75" s="593">
        <v>3308047.472</v>
      </c>
      <c r="T75" s="593">
        <v>44648.985</v>
      </c>
      <c r="U75" s="593">
        <v>1125304.519</v>
      </c>
      <c r="V75" s="593">
        <v>1089000.159</v>
      </c>
      <c r="W75" s="593">
        <v>36304.36</v>
      </c>
      <c r="X75" s="593">
        <v>1256525.25</v>
      </c>
      <c r="Y75" s="593">
        <v>1250246.634</v>
      </c>
      <c r="Z75" s="593">
        <v>6278.616</v>
      </c>
      <c r="AA75" s="593">
        <v>130932324.667</v>
      </c>
      <c r="AB75" s="593">
        <v>127451045.868</v>
      </c>
      <c r="AC75" s="593">
        <v>3481278.799</v>
      </c>
      <c r="AD75" s="593"/>
      <c r="AE75" s="593"/>
      <c r="AF75" s="593"/>
      <c r="AG75" s="593">
        <f t="shared" si="8"/>
        <v>129675799.417</v>
      </c>
      <c r="AH75" s="593">
        <f t="shared" si="9"/>
        <v>126200799.234</v>
      </c>
      <c r="AI75" s="593">
        <f t="shared" si="10"/>
        <v>3475000.1829999997</v>
      </c>
    </row>
    <row r="76" spans="1:35" ht="13.5" hidden="1" outlineLevel="2">
      <c r="A76" s="587">
        <v>43770</v>
      </c>
      <c r="B76" s="182" t="s">
        <v>597</v>
      </c>
      <c r="C76" s="592"/>
      <c r="D76" s="592"/>
      <c r="E76" s="592"/>
      <c r="F76" s="592">
        <v>114.03</v>
      </c>
      <c r="G76" s="592">
        <v>0</v>
      </c>
      <c r="H76" s="592">
        <v>114.03</v>
      </c>
      <c r="I76" s="592">
        <v>4532250.095</v>
      </c>
      <c r="J76" s="592">
        <v>4505553.474</v>
      </c>
      <c r="K76" s="592">
        <v>26696.621</v>
      </c>
      <c r="L76" s="592">
        <v>3204596.496</v>
      </c>
      <c r="M76" s="592">
        <v>3165080.796</v>
      </c>
      <c r="N76" s="592">
        <v>39515.7</v>
      </c>
      <c r="O76" s="592">
        <v>2354317.466</v>
      </c>
      <c r="P76" s="592">
        <v>2354317.466</v>
      </c>
      <c r="Q76" s="592">
        <v>0</v>
      </c>
      <c r="R76" s="592">
        <v>315348.322</v>
      </c>
      <c r="S76" s="592">
        <v>306606.886</v>
      </c>
      <c r="T76" s="592">
        <v>8741.436</v>
      </c>
      <c r="U76" s="592">
        <v>253563.86</v>
      </c>
      <c r="V76" s="592">
        <v>245473.38</v>
      </c>
      <c r="W76" s="592">
        <v>8090.48</v>
      </c>
      <c r="X76" s="592"/>
      <c r="Y76" s="592"/>
      <c r="Z76" s="592"/>
      <c r="AA76" s="592">
        <v>7736960.621</v>
      </c>
      <c r="AB76" s="592">
        <v>7670634.27</v>
      </c>
      <c r="AC76" s="592">
        <v>66326.351</v>
      </c>
      <c r="AD76" s="592"/>
      <c r="AE76" s="592"/>
      <c r="AF76" s="592"/>
      <c r="AG76" s="592">
        <f t="shared" si="8"/>
        <v>7736960.620999999</v>
      </c>
      <c r="AH76" s="592">
        <f t="shared" si="9"/>
        <v>7670634.2700000005</v>
      </c>
      <c r="AI76" s="592">
        <f t="shared" si="10"/>
        <v>66326.351</v>
      </c>
    </row>
    <row r="77" spans="1:35" ht="13.5" collapsed="1">
      <c r="A77" s="587">
        <v>43770</v>
      </c>
      <c r="B77" s="152" t="s">
        <v>598</v>
      </c>
      <c r="C77" s="591">
        <f>SUM(C54:C76)</f>
        <v>0</v>
      </c>
      <c r="D77" s="591">
        <f>SUM(D54:D76)</f>
        <v>0</v>
      </c>
      <c r="E77" s="591">
        <f>SUM(E54:E76)</f>
        <v>0</v>
      </c>
      <c r="F77" s="584">
        <f aca="true" t="shared" si="11" ref="F77:AI77">SUM(F55:F76)</f>
        <v>26026656.770000003</v>
      </c>
      <c r="G77" s="584">
        <f t="shared" si="11"/>
        <v>25571125.797</v>
      </c>
      <c r="H77" s="584">
        <f t="shared" si="11"/>
        <v>455530.973</v>
      </c>
      <c r="I77" s="584">
        <f t="shared" si="11"/>
        <v>503233251.969</v>
      </c>
      <c r="J77" s="584">
        <f t="shared" si="11"/>
        <v>492281708.294</v>
      </c>
      <c r="K77" s="584">
        <f t="shared" si="11"/>
        <v>10950370.92</v>
      </c>
      <c r="L77" s="584">
        <f t="shared" si="11"/>
        <v>217426369.40099996</v>
      </c>
      <c r="M77" s="584">
        <f t="shared" si="11"/>
        <v>209117644.75300002</v>
      </c>
      <c r="N77" s="584">
        <f t="shared" si="11"/>
        <v>8308724.647999999</v>
      </c>
      <c r="O77" s="584">
        <f t="shared" si="11"/>
        <v>11256429.423999999</v>
      </c>
      <c r="P77" s="584">
        <f t="shared" si="11"/>
        <v>10564031.108</v>
      </c>
      <c r="Q77" s="584">
        <f t="shared" si="11"/>
        <v>692398.3159999999</v>
      </c>
      <c r="R77" s="584">
        <f t="shared" si="11"/>
        <v>36733920.217</v>
      </c>
      <c r="S77" s="584">
        <f t="shared" si="11"/>
        <v>35189252.1</v>
      </c>
      <c r="T77" s="584">
        <f t="shared" si="11"/>
        <v>1544668.117</v>
      </c>
      <c r="U77" s="584">
        <f t="shared" si="11"/>
        <v>22352436.922000002</v>
      </c>
      <c r="V77" s="584">
        <f t="shared" si="11"/>
        <v>21364712.959999997</v>
      </c>
      <c r="W77" s="584">
        <f t="shared" si="11"/>
        <v>987723.962</v>
      </c>
      <c r="X77" s="584">
        <f t="shared" si="11"/>
        <v>8137855.633</v>
      </c>
      <c r="Y77" s="584">
        <f t="shared" si="11"/>
        <v>7926458.237</v>
      </c>
      <c r="Z77" s="584">
        <f t="shared" si="11"/>
        <v>211397.396</v>
      </c>
      <c r="AA77" s="584">
        <f t="shared" si="11"/>
        <v>754824133.773</v>
      </c>
      <c r="AB77" s="584">
        <f t="shared" si="11"/>
        <v>734896937.0809999</v>
      </c>
      <c r="AC77" s="584">
        <f t="shared" si="11"/>
        <v>19926023.937</v>
      </c>
      <c r="AD77" s="584">
        <f t="shared" si="11"/>
        <v>0</v>
      </c>
      <c r="AE77" s="584">
        <f t="shared" si="11"/>
        <v>0</v>
      </c>
      <c r="AF77" s="584">
        <f t="shared" si="11"/>
        <v>0</v>
      </c>
      <c r="AG77" s="584">
        <f t="shared" si="11"/>
        <v>746686278.1400001</v>
      </c>
      <c r="AH77" s="584">
        <f t="shared" si="11"/>
        <v>726970478.844</v>
      </c>
      <c r="AI77" s="584">
        <f t="shared" si="11"/>
        <v>19714626.541</v>
      </c>
    </row>
    <row r="78" spans="1:35" ht="13.5" hidden="1" outlineLevel="1">
      <c r="A78" s="587">
        <v>43800</v>
      </c>
      <c r="B78" s="182" t="s">
        <v>574</v>
      </c>
      <c r="C78" s="593"/>
      <c r="D78" s="593"/>
      <c r="E78" s="593"/>
      <c r="F78" s="593">
        <v>1361682.099</v>
      </c>
      <c r="G78" s="593">
        <v>1326187.994</v>
      </c>
      <c r="H78" s="593">
        <v>35494.105</v>
      </c>
      <c r="I78" s="593">
        <v>111083.791</v>
      </c>
      <c r="J78" s="593">
        <v>101289.112</v>
      </c>
      <c r="K78" s="593">
        <v>9794.679</v>
      </c>
      <c r="L78" s="593">
        <v>5944753.313</v>
      </c>
      <c r="M78" s="593">
        <v>5581088.242</v>
      </c>
      <c r="N78" s="593">
        <v>363665.071</v>
      </c>
      <c r="O78" s="593"/>
      <c r="P78" s="593"/>
      <c r="Q78" s="593"/>
      <c r="R78" s="593">
        <v>344103.588</v>
      </c>
      <c r="S78" s="593">
        <v>297447.294</v>
      </c>
      <c r="T78" s="593">
        <v>46656.294</v>
      </c>
      <c r="U78" s="593">
        <v>165500.467</v>
      </c>
      <c r="V78" s="593">
        <v>164944.726</v>
      </c>
      <c r="W78" s="593">
        <v>555.741</v>
      </c>
      <c r="X78" s="593"/>
      <c r="Y78" s="593"/>
      <c r="Z78" s="593"/>
      <c r="AA78" s="593">
        <v>7417519.203</v>
      </c>
      <c r="AB78" s="593">
        <v>7008565.348</v>
      </c>
      <c r="AC78" s="593">
        <v>408953.855</v>
      </c>
      <c r="AD78" s="593"/>
      <c r="AE78" s="593"/>
      <c r="AF78" s="593"/>
      <c r="AG78" s="593">
        <f aca="true" t="shared" si="12" ref="AG78:AG100">C78+F78+I78+L78</f>
        <v>7417519.203</v>
      </c>
      <c r="AH78" s="593">
        <f aca="true" t="shared" si="13" ref="AH78:AH100">D78+G78+J78+M78</f>
        <v>7008565.347999999</v>
      </c>
      <c r="AI78" s="593">
        <f aca="true" t="shared" si="14" ref="AI78:AI100">E78+H78+K78+N78</f>
        <v>408953.855</v>
      </c>
    </row>
    <row r="79" spans="1:35" ht="13.5" hidden="1" outlineLevel="1">
      <c r="A79" s="587">
        <v>43800</v>
      </c>
      <c r="B79" s="182" t="s">
        <v>576</v>
      </c>
      <c r="C79" s="592"/>
      <c r="D79" s="592"/>
      <c r="E79" s="592"/>
      <c r="F79" s="592"/>
      <c r="G79" s="592"/>
      <c r="H79" s="592"/>
      <c r="I79" s="592">
        <v>70936.257</v>
      </c>
      <c r="J79" s="592">
        <v>66958.245</v>
      </c>
      <c r="K79" s="592">
        <v>3978.012</v>
      </c>
      <c r="L79" s="592">
        <v>124043.383</v>
      </c>
      <c r="M79" s="592">
        <v>86446.862</v>
      </c>
      <c r="N79" s="592">
        <v>37596.521</v>
      </c>
      <c r="O79" s="592"/>
      <c r="P79" s="592"/>
      <c r="Q79" s="592"/>
      <c r="R79" s="592">
        <v>6183.259</v>
      </c>
      <c r="S79" s="592">
        <v>6183.259</v>
      </c>
      <c r="T79" s="592">
        <v>0</v>
      </c>
      <c r="U79" s="592">
        <v>115943.228</v>
      </c>
      <c r="V79" s="592">
        <v>49116.749</v>
      </c>
      <c r="W79" s="592">
        <v>66826.479</v>
      </c>
      <c r="X79" s="592"/>
      <c r="Y79" s="592"/>
      <c r="Z79" s="592"/>
      <c r="AA79" s="592">
        <v>194979.64</v>
      </c>
      <c r="AB79" s="592">
        <v>153405.107</v>
      </c>
      <c r="AC79" s="592">
        <v>41574.533</v>
      </c>
      <c r="AD79" s="592"/>
      <c r="AE79" s="592"/>
      <c r="AF79" s="592"/>
      <c r="AG79" s="592">
        <f t="shared" si="12"/>
        <v>194979.64</v>
      </c>
      <c r="AH79" s="592">
        <f t="shared" si="13"/>
        <v>153405.107</v>
      </c>
      <c r="AI79" s="592">
        <f t="shared" si="14"/>
        <v>41574.533</v>
      </c>
    </row>
    <row r="80" spans="1:35" ht="13.5" hidden="1" outlineLevel="1">
      <c r="A80" s="587">
        <v>43800</v>
      </c>
      <c r="B80" s="182" t="s">
        <v>577</v>
      </c>
      <c r="C80" s="593"/>
      <c r="D80" s="593"/>
      <c r="E80" s="593"/>
      <c r="F80" s="593"/>
      <c r="G80" s="593"/>
      <c r="H80" s="593"/>
      <c r="I80" s="593">
        <v>56679266.248</v>
      </c>
      <c r="J80" s="593">
        <v>55499080.398</v>
      </c>
      <c r="K80" s="593">
        <v>1180185.85</v>
      </c>
      <c r="L80" s="593">
        <v>23870493.095</v>
      </c>
      <c r="M80" s="593">
        <v>23348785.488</v>
      </c>
      <c r="N80" s="593">
        <v>521707.607</v>
      </c>
      <c r="O80" s="593"/>
      <c r="P80" s="593"/>
      <c r="Q80" s="593"/>
      <c r="R80" s="593">
        <v>3934021.068</v>
      </c>
      <c r="S80" s="593">
        <v>3860374.514</v>
      </c>
      <c r="T80" s="593">
        <v>73646.554</v>
      </c>
      <c r="U80" s="593">
        <v>360807.623</v>
      </c>
      <c r="V80" s="593">
        <v>340283.55</v>
      </c>
      <c r="W80" s="593">
        <v>20524.073</v>
      </c>
      <c r="X80" s="593">
        <v>1451422.201</v>
      </c>
      <c r="Y80" s="593">
        <v>1432577.63</v>
      </c>
      <c r="Z80" s="593">
        <v>18844.571</v>
      </c>
      <c r="AA80" s="593">
        <v>82001181.544</v>
      </c>
      <c r="AB80" s="593">
        <v>80280443.516</v>
      </c>
      <c r="AC80" s="593">
        <v>1720738.028</v>
      </c>
      <c r="AD80" s="593"/>
      <c r="AE80" s="593"/>
      <c r="AF80" s="593"/>
      <c r="AG80" s="593">
        <f t="shared" si="12"/>
        <v>80549759.343</v>
      </c>
      <c r="AH80" s="593">
        <f t="shared" si="13"/>
        <v>78847865.886</v>
      </c>
      <c r="AI80" s="593">
        <f t="shared" si="14"/>
        <v>1701893.4570000002</v>
      </c>
    </row>
    <row r="81" spans="1:35" ht="13.5" hidden="1" outlineLevel="1">
      <c r="A81" s="587">
        <v>43800</v>
      </c>
      <c r="B81" s="182" t="s">
        <v>599</v>
      </c>
      <c r="C81" s="592"/>
      <c r="D81" s="592"/>
      <c r="E81" s="592"/>
      <c r="F81" s="592">
        <v>926.08</v>
      </c>
      <c r="G81" s="592">
        <v>0</v>
      </c>
      <c r="H81" s="592">
        <v>926.08</v>
      </c>
      <c r="I81" s="592">
        <v>12453565.649</v>
      </c>
      <c r="J81" s="592">
        <v>11810965.559</v>
      </c>
      <c r="K81" s="592">
        <v>642600.09</v>
      </c>
      <c r="L81" s="592">
        <v>588892.679</v>
      </c>
      <c r="M81" s="592">
        <v>557876.05</v>
      </c>
      <c r="N81" s="592">
        <v>31016.629</v>
      </c>
      <c r="O81" s="592">
        <v>1941321.115</v>
      </c>
      <c r="P81" s="592">
        <v>1709571.211</v>
      </c>
      <c r="Q81" s="592">
        <v>231749.904</v>
      </c>
      <c r="R81" s="592">
        <v>27472.866</v>
      </c>
      <c r="S81" s="592">
        <v>25160.329</v>
      </c>
      <c r="T81" s="592">
        <v>2312.537</v>
      </c>
      <c r="U81" s="592">
        <v>29686.636</v>
      </c>
      <c r="V81" s="592">
        <v>29198.938</v>
      </c>
      <c r="W81" s="592">
        <v>487.698</v>
      </c>
      <c r="X81" s="592"/>
      <c r="Y81" s="592"/>
      <c r="Z81" s="592"/>
      <c r="AA81" s="592">
        <v>13043384.408</v>
      </c>
      <c r="AB81" s="592">
        <v>12368841.609</v>
      </c>
      <c r="AC81" s="592">
        <v>674542.799</v>
      </c>
      <c r="AD81" s="592"/>
      <c r="AE81" s="592"/>
      <c r="AF81" s="592"/>
      <c r="AG81" s="592">
        <f t="shared" si="12"/>
        <v>13043384.408</v>
      </c>
      <c r="AH81" s="592">
        <f t="shared" si="13"/>
        <v>12368841.609000001</v>
      </c>
      <c r="AI81" s="592">
        <f t="shared" si="14"/>
        <v>674542.7989999999</v>
      </c>
    </row>
    <row r="82" spans="1:35" ht="13.5" hidden="1" outlineLevel="1">
      <c r="A82" s="587">
        <v>43800</v>
      </c>
      <c r="B82" s="182" t="s">
        <v>666</v>
      </c>
      <c r="C82" s="593"/>
      <c r="D82" s="593"/>
      <c r="E82" s="593"/>
      <c r="F82" s="593">
        <v>12143.446</v>
      </c>
      <c r="G82" s="593">
        <v>12143.446</v>
      </c>
      <c r="H82" s="593">
        <v>0</v>
      </c>
      <c r="I82" s="593">
        <v>19044.055</v>
      </c>
      <c r="J82" s="593">
        <v>15057.529</v>
      </c>
      <c r="K82" s="593">
        <v>3986.526</v>
      </c>
      <c r="L82" s="593">
        <v>20245.865</v>
      </c>
      <c r="M82" s="593">
        <v>14757.228</v>
      </c>
      <c r="N82" s="593">
        <v>5488.637</v>
      </c>
      <c r="O82" s="593">
        <v>236.762</v>
      </c>
      <c r="P82" s="593">
        <v>236.762</v>
      </c>
      <c r="Q82" s="593">
        <v>0</v>
      </c>
      <c r="R82" s="593">
        <v>20639.439</v>
      </c>
      <c r="S82" s="593">
        <v>14056.287</v>
      </c>
      <c r="T82" s="593">
        <v>6583.152</v>
      </c>
      <c r="U82" s="593">
        <v>32420.79</v>
      </c>
      <c r="V82" s="593">
        <v>29583.13</v>
      </c>
      <c r="W82" s="593">
        <v>2837.66</v>
      </c>
      <c r="X82" s="593"/>
      <c r="Y82" s="593"/>
      <c r="Z82" s="593"/>
      <c r="AA82" s="593">
        <v>51433.366</v>
      </c>
      <c r="AB82" s="593">
        <v>41958.203</v>
      </c>
      <c r="AC82" s="593">
        <v>9475.163</v>
      </c>
      <c r="AD82" s="593"/>
      <c r="AE82" s="593"/>
      <c r="AF82" s="593"/>
      <c r="AG82" s="593">
        <f t="shared" si="12"/>
        <v>51433.366</v>
      </c>
      <c r="AH82" s="593">
        <f t="shared" si="13"/>
        <v>41958.202999999994</v>
      </c>
      <c r="AI82" s="593">
        <f t="shared" si="14"/>
        <v>9475.163</v>
      </c>
    </row>
    <row r="83" spans="1:35" ht="13.5" hidden="1" outlineLevel="1">
      <c r="A83" s="587">
        <v>43800</v>
      </c>
      <c r="B83" s="182" t="s">
        <v>599</v>
      </c>
      <c r="C83" s="592"/>
      <c r="D83" s="592"/>
      <c r="E83" s="592"/>
      <c r="F83" s="592"/>
      <c r="G83" s="592"/>
      <c r="H83" s="592"/>
      <c r="I83" s="592">
        <v>225266.525</v>
      </c>
      <c r="J83" s="592">
        <v>217595.853</v>
      </c>
      <c r="K83" s="592">
        <v>7670.672</v>
      </c>
      <c r="L83" s="592">
        <v>46589.087</v>
      </c>
      <c r="M83" s="592">
        <v>41845.678</v>
      </c>
      <c r="N83" s="592">
        <v>4743.409</v>
      </c>
      <c r="O83" s="592"/>
      <c r="P83" s="592"/>
      <c r="Q83" s="592"/>
      <c r="R83" s="592"/>
      <c r="S83" s="592"/>
      <c r="T83" s="592"/>
      <c r="U83" s="592">
        <v>51825.649</v>
      </c>
      <c r="V83" s="592">
        <v>50329.77</v>
      </c>
      <c r="W83" s="592">
        <v>1495.879</v>
      </c>
      <c r="X83" s="592">
        <v>45566.066</v>
      </c>
      <c r="Y83" s="592">
        <v>44203.499</v>
      </c>
      <c r="Z83" s="592">
        <v>1362.567</v>
      </c>
      <c r="AA83" s="592">
        <v>317421.678</v>
      </c>
      <c r="AB83" s="592">
        <v>303645.03</v>
      </c>
      <c r="AC83" s="592">
        <v>13776.648</v>
      </c>
      <c r="AD83" s="592"/>
      <c r="AE83" s="592"/>
      <c r="AF83" s="592"/>
      <c r="AG83" s="592">
        <f t="shared" si="12"/>
        <v>271855.61199999996</v>
      </c>
      <c r="AH83" s="592">
        <f t="shared" si="13"/>
        <v>259441.53100000002</v>
      </c>
      <c r="AI83" s="592">
        <f t="shared" si="14"/>
        <v>12414.080999999998</v>
      </c>
    </row>
    <row r="84" spans="1:35" ht="13.5" hidden="1" outlineLevel="1">
      <c r="A84" s="587">
        <v>43800</v>
      </c>
      <c r="B84" s="182" t="s">
        <v>581</v>
      </c>
      <c r="C84" s="593"/>
      <c r="D84" s="593"/>
      <c r="E84" s="593"/>
      <c r="F84" s="593">
        <v>235232.29</v>
      </c>
      <c r="G84" s="593">
        <v>226345.851</v>
      </c>
      <c r="H84" s="593">
        <v>8886.439</v>
      </c>
      <c r="I84" s="593">
        <v>5097056.156</v>
      </c>
      <c r="J84" s="593">
        <v>4803541.046</v>
      </c>
      <c r="K84" s="593">
        <v>293515.11</v>
      </c>
      <c r="L84" s="593"/>
      <c r="M84" s="593"/>
      <c r="N84" s="593"/>
      <c r="O84" s="593">
        <v>27940.738</v>
      </c>
      <c r="P84" s="593">
        <v>27940.738</v>
      </c>
      <c r="Q84" s="593">
        <v>0</v>
      </c>
      <c r="R84" s="593">
        <v>575967.213</v>
      </c>
      <c r="S84" s="593">
        <v>558484.908</v>
      </c>
      <c r="T84" s="593">
        <v>17482.305</v>
      </c>
      <c r="U84" s="593">
        <v>895229.156</v>
      </c>
      <c r="V84" s="593">
        <v>853389.524</v>
      </c>
      <c r="W84" s="593">
        <v>41839.632</v>
      </c>
      <c r="X84" s="593"/>
      <c r="Y84" s="593"/>
      <c r="Z84" s="593"/>
      <c r="AA84" s="593">
        <v>5332288.446</v>
      </c>
      <c r="AB84" s="593">
        <v>5029886.897</v>
      </c>
      <c r="AC84" s="593">
        <v>302401.549</v>
      </c>
      <c r="AD84" s="593"/>
      <c r="AE84" s="593"/>
      <c r="AF84" s="593"/>
      <c r="AG84" s="593">
        <f t="shared" si="12"/>
        <v>5332288.446</v>
      </c>
      <c r="AH84" s="593">
        <f t="shared" si="13"/>
        <v>5029886.897</v>
      </c>
      <c r="AI84" s="593">
        <f t="shared" si="14"/>
        <v>302401.549</v>
      </c>
    </row>
    <row r="85" spans="1:35" ht="13.5" hidden="1" outlineLevel="1">
      <c r="A85" s="587">
        <v>43800</v>
      </c>
      <c r="B85" s="182" t="s">
        <v>582</v>
      </c>
      <c r="C85" s="592"/>
      <c r="D85" s="592"/>
      <c r="E85" s="592"/>
      <c r="F85" s="592"/>
      <c r="G85" s="592"/>
      <c r="H85" s="592"/>
      <c r="I85" s="592"/>
      <c r="J85" s="592"/>
      <c r="K85" s="592"/>
      <c r="L85" s="592"/>
      <c r="M85" s="592"/>
      <c r="N85" s="592"/>
      <c r="O85" s="592">
        <v>97583.217</v>
      </c>
      <c r="P85" s="592">
        <v>95781.665</v>
      </c>
      <c r="Q85" s="592">
        <v>1801.552</v>
      </c>
      <c r="R85" s="592"/>
      <c r="S85" s="592"/>
      <c r="T85" s="592"/>
      <c r="U85" s="592"/>
      <c r="V85" s="592"/>
      <c r="W85" s="592"/>
      <c r="X85" s="592"/>
      <c r="Y85" s="592"/>
      <c r="Z85" s="592"/>
      <c r="AA85" s="592"/>
      <c r="AB85" s="592"/>
      <c r="AC85" s="592"/>
      <c r="AD85" s="592"/>
      <c r="AE85" s="592"/>
      <c r="AF85" s="592"/>
      <c r="AG85" s="592">
        <f t="shared" si="12"/>
        <v>0</v>
      </c>
      <c r="AH85" s="592">
        <f t="shared" si="13"/>
        <v>0</v>
      </c>
      <c r="AI85" s="592">
        <f t="shared" si="14"/>
        <v>0</v>
      </c>
    </row>
    <row r="86" spans="1:35" ht="13.5" hidden="1" outlineLevel="1">
      <c r="A86" s="587">
        <v>43800</v>
      </c>
      <c r="B86" s="182" t="s">
        <v>584</v>
      </c>
      <c r="C86" s="593"/>
      <c r="D86" s="593"/>
      <c r="E86" s="593"/>
      <c r="F86" s="593">
        <v>10026331.898</v>
      </c>
      <c r="G86" s="593">
        <v>9975768.16</v>
      </c>
      <c r="H86" s="593">
        <v>50563.738</v>
      </c>
      <c r="I86" s="593">
        <v>148864788.721</v>
      </c>
      <c r="J86" s="593">
        <v>147223584.316</v>
      </c>
      <c r="K86" s="593">
        <v>1640036.084</v>
      </c>
      <c r="L86" s="593">
        <v>463432.057</v>
      </c>
      <c r="M86" s="593">
        <v>385234.391</v>
      </c>
      <c r="N86" s="593">
        <v>78197.666</v>
      </c>
      <c r="O86" s="593">
        <v>3840243.708</v>
      </c>
      <c r="P86" s="593">
        <v>3805493.624</v>
      </c>
      <c r="Q86" s="593">
        <v>34750.084</v>
      </c>
      <c r="R86" s="593">
        <v>1559432.975</v>
      </c>
      <c r="S86" s="593">
        <v>1479432.196</v>
      </c>
      <c r="T86" s="593">
        <v>80000.779</v>
      </c>
      <c r="U86" s="593">
        <v>1951885.462</v>
      </c>
      <c r="V86" s="593">
        <v>1918776.662</v>
      </c>
      <c r="W86" s="593">
        <v>33108.8</v>
      </c>
      <c r="X86" s="593">
        <v>215430.441</v>
      </c>
      <c r="Y86" s="593">
        <v>208473.329</v>
      </c>
      <c r="Z86" s="593">
        <v>6957.112</v>
      </c>
      <c r="AA86" s="593">
        <v>159569983.117</v>
      </c>
      <c r="AB86" s="593">
        <v>157793060.196</v>
      </c>
      <c r="AC86" s="593">
        <v>1775754.6</v>
      </c>
      <c r="AD86" s="593"/>
      <c r="AE86" s="593"/>
      <c r="AF86" s="593"/>
      <c r="AG86" s="593">
        <f t="shared" si="12"/>
        <v>159354552.676</v>
      </c>
      <c r="AH86" s="593">
        <f t="shared" si="13"/>
        <v>157584586.867</v>
      </c>
      <c r="AI86" s="593">
        <f t="shared" si="14"/>
        <v>1768797.488</v>
      </c>
    </row>
    <row r="87" spans="1:35" ht="13.5" hidden="1" outlineLevel="1">
      <c r="A87" s="587">
        <v>43800</v>
      </c>
      <c r="B87" s="182" t="s">
        <v>585</v>
      </c>
      <c r="C87" s="592"/>
      <c r="D87" s="592"/>
      <c r="E87" s="592"/>
      <c r="F87" s="592">
        <v>5135632.972</v>
      </c>
      <c r="G87" s="592">
        <v>5098013.689</v>
      </c>
      <c r="H87" s="592">
        <v>37619.283</v>
      </c>
      <c r="I87" s="592">
        <v>5019417.454</v>
      </c>
      <c r="J87" s="592">
        <v>4827571.686</v>
      </c>
      <c r="K87" s="592">
        <v>191845.768</v>
      </c>
      <c r="L87" s="592">
        <v>9594.577</v>
      </c>
      <c r="M87" s="592">
        <v>9594.577</v>
      </c>
      <c r="N87" s="592">
        <v>0</v>
      </c>
      <c r="O87" s="592">
        <v>327538.036</v>
      </c>
      <c r="P87" s="592">
        <v>324210.89</v>
      </c>
      <c r="Q87" s="592">
        <v>3327.146</v>
      </c>
      <c r="R87" s="592">
        <v>207353.308</v>
      </c>
      <c r="S87" s="592">
        <v>207353.308</v>
      </c>
      <c r="T87" s="592">
        <v>0</v>
      </c>
      <c r="U87" s="592">
        <v>201291.442</v>
      </c>
      <c r="V87" s="592">
        <v>201267.202</v>
      </c>
      <c r="W87" s="592">
        <v>24.24</v>
      </c>
      <c r="X87" s="592"/>
      <c r="Y87" s="592"/>
      <c r="Z87" s="592"/>
      <c r="AA87" s="592">
        <v>10164645.003</v>
      </c>
      <c r="AB87" s="592">
        <v>9935179.952</v>
      </c>
      <c r="AC87" s="592">
        <v>229465.051</v>
      </c>
      <c r="AD87" s="592"/>
      <c r="AE87" s="592"/>
      <c r="AF87" s="592"/>
      <c r="AG87" s="592">
        <f t="shared" si="12"/>
        <v>10164645.002999999</v>
      </c>
      <c r="AH87" s="592">
        <f t="shared" si="13"/>
        <v>9935179.952</v>
      </c>
      <c r="AI87" s="592">
        <f t="shared" si="14"/>
        <v>229465.051</v>
      </c>
    </row>
    <row r="88" spans="1:35" ht="13.5" hidden="1" outlineLevel="1">
      <c r="A88" s="587">
        <v>43800</v>
      </c>
      <c r="B88" s="182" t="s">
        <v>586</v>
      </c>
      <c r="C88" s="593"/>
      <c r="D88" s="593"/>
      <c r="E88" s="593"/>
      <c r="F88" s="593">
        <v>3002.259</v>
      </c>
      <c r="G88" s="593">
        <v>3002.259</v>
      </c>
      <c r="H88" s="593">
        <v>0</v>
      </c>
      <c r="I88" s="593">
        <v>40965.587</v>
      </c>
      <c r="J88" s="593">
        <v>40201.345</v>
      </c>
      <c r="K88" s="593">
        <v>764.242</v>
      </c>
      <c r="L88" s="593"/>
      <c r="M88" s="593"/>
      <c r="N88" s="593"/>
      <c r="O88" s="593"/>
      <c r="P88" s="593"/>
      <c r="Q88" s="593"/>
      <c r="R88" s="593"/>
      <c r="S88" s="593"/>
      <c r="T88" s="593"/>
      <c r="U88" s="593">
        <v>1406.889</v>
      </c>
      <c r="V88" s="593">
        <v>677.058</v>
      </c>
      <c r="W88" s="593">
        <v>729.831</v>
      </c>
      <c r="X88" s="593"/>
      <c r="Y88" s="593"/>
      <c r="Z88" s="593"/>
      <c r="AA88" s="593">
        <v>43967.846</v>
      </c>
      <c r="AB88" s="593">
        <v>43203.604</v>
      </c>
      <c r="AC88" s="593">
        <v>764.242</v>
      </c>
      <c r="AD88" s="593"/>
      <c r="AE88" s="593"/>
      <c r="AF88" s="593"/>
      <c r="AG88" s="593">
        <f t="shared" si="12"/>
        <v>43967.846</v>
      </c>
      <c r="AH88" s="593">
        <f t="shared" si="13"/>
        <v>43203.604</v>
      </c>
      <c r="AI88" s="593">
        <f t="shared" si="14"/>
        <v>764.242</v>
      </c>
    </row>
    <row r="89" spans="1:35" ht="13.5" hidden="1" outlineLevel="1">
      <c r="A89" s="587">
        <v>43800</v>
      </c>
      <c r="B89" s="182" t="s">
        <v>587</v>
      </c>
      <c r="C89" s="592"/>
      <c r="D89" s="592"/>
      <c r="E89" s="592"/>
      <c r="F89" s="592">
        <v>766087.374</v>
      </c>
      <c r="G89" s="592">
        <v>739041.605</v>
      </c>
      <c r="H89" s="592">
        <v>27045.769</v>
      </c>
      <c r="I89" s="592">
        <v>76215221.525</v>
      </c>
      <c r="J89" s="592">
        <v>74635724.332</v>
      </c>
      <c r="K89" s="592">
        <v>1579497.193</v>
      </c>
      <c r="L89" s="592">
        <v>137268657.475</v>
      </c>
      <c r="M89" s="592">
        <v>132220066.362</v>
      </c>
      <c r="N89" s="592">
        <v>5048591.113</v>
      </c>
      <c r="O89" s="592">
        <v>386849.49</v>
      </c>
      <c r="P89" s="592">
        <v>377821.376</v>
      </c>
      <c r="Q89" s="592">
        <v>9028.114</v>
      </c>
      <c r="R89" s="592">
        <v>4961844.48</v>
      </c>
      <c r="S89" s="592">
        <v>4886170.869</v>
      </c>
      <c r="T89" s="592">
        <v>75673.611</v>
      </c>
      <c r="U89" s="592">
        <v>13166819.06</v>
      </c>
      <c r="V89" s="592">
        <v>12459422.226</v>
      </c>
      <c r="W89" s="592">
        <v>707396.834</v>
      </c>
      <c r="X89" s="592">
        <v>2783547.563</v>
      </c>
      <c r="Y89" s="592">
        <v>2694198.493</v>
      </c>
      <c r="Z89" s="592">
        <v>89349.07</v>
      </c>
      <c r="AA89" s="592">
        <v>217033513.937</v>
      </c>
      <c r="AB89" s="592">
        <v>210289030.792</v>
      </c>
      <c r="AC89" s="592">
        <v>6744483.145</v>
      </c>
      <c r="AD89" s="592"/>
      <c r="AE89" s="592"/>
      <c r="AF89" s="592"/>
      <c r="AG89" s="592">
        <f t="shared" si="12"/>
        <v>214249966.374</v>
      </c>
      <c r="AH89" s="592">
        <f t="shared" si="13"/>
        <v>207594832.29900002</v>
      </c>
      <c r="AI89" s="592">
        <f t="shared" si="14"/>
        <v>6655134.075</v>
      </c>
    </row>
    <row r="90" spans="1:35" ht="13.5" hidden="1" outlineLevel="1">
      <c r="A90" s="587">
        <v>43800</v>
      </c>
      <c r="B90" s="182" t="s">
        <v>588</v>
      </c>
      <c r="C90" s="593"/>
      <c r="D90" s="593"/>
      <c r="E90" s="593"/>
      <c r="F90" s="593">
        <v>3036.645</v>
      </c>
      <c r="G90" s="593">
        <v>2843.626</v>
      </c>
      <c r="H90" s="593">
        <v>193.019</v>
      </c>
      <c r="I90" s="593">
        <v>4826.72</v>
      </c>
      <c r="J90" s="593">
        <v>4826.72</v>
      </c>
      <c r="K90" s="593">
        <v>0</v>
      </c>
      <c r="L90" s="593"/>
      <c r="M90" s="593"/>
      <c r="N90" s="593"/>
      <c r="O90" s="593">
        <v>1321613.424</v>
      </c>
      <c r="P90" s="593">
        <v>1306245.416</v>
      </c>
      <c r="Q90" s="593">
        <v>15368.008</v>
      </c>
      <c r="R90" s="593">
        <v>4253.009</v>
      </c>
      <c r="S90" s="593">
        <v>4253.009</v>
      </c>
      <c r="T90" s="593">
        <v>0</v>
      </c>
      <c r="U90" s="593">
        <v>374564.598</v>
      </c>
      <c r="V90" s="593">
        <v>374564.598</v>
      </c>
      <c r="W90" s="593">
        <v>0</v>
      </c>
      <c r="X90" s="593"/>
      <c r="Y90" s="593"/>
      <c r="Z90" s="593"/>
      <c r="AA90" s="593">
        <v>7863.365</v>
      </c>
      <c r="AB90" s="593">
        <v>7670.346</v>
      </c>
      <c r="AC90" s="593">
        <v>193.019</v>
      </c>
      <c r="AD90" s="593"/>
      <c r="AE90" s="593"/>
      <c r="AF90" s="593"/>
      <c r="AG90" s="593">
        <f t="shared" si="12"/>
        <v>7863.365</v>
      </c>
      <c r="AH90" s="593">
        <f t="shared" si="13"/>
        <v>7670.3460000000005</v>
      </c>
      <c r="AI90" s="593">
        <f t="shared" si="14"/>
        <v>193.019</v>
      </c>
    </row>
    <row r="91" spans="1:35" ht="13.5" hidden="1" outlineLevel="1">
      <c r="A91" s="587">
        <v>43800</v>
      </c>
      <c r="B91" s="182" t="s">
        <v>589</v>
      </c>
      <c r="C91" s="592"/>
      <c r="D91" s="592"/>
      <c r="E91" s="592"/>
      <c r="F91" s="592">
        <v>15617.657</v>
      </c>
      <c r="G91" s="592">
        <v>13490.574</v>
      </c>
      <c r="H91" s="592">
        <v>2127.083</v>
      </c>
      <c r="I91" s="592">
        <v>54492519.851</v>
      </c>
      <c r="J91" s="592">
        <v>53342358.662</v>
      </c>
      <c r="K91" s="592">
        <v>1150161.189</v>
      </c>
      <c r="L91" s="592">
        <v>445706.162</v>
      </c>
      <c r="M91" s="592">
        <v>445706.162</v>
      </c>
      <c r="N91" s="592">
        <v>0</v>
      </c>
      <c r="O91" s="592"/>
      <c r="P91" s="592"/>
      <c r="Q91" s="592"/>
      <c r="R91" s="592">
        <v>5656260.957</v>
      </c>
      <c r="S91" s="592">
        <v>5599169.421</v>
      </c>
      <c r="T91" s="592">
        <v>57091.536</v>
      </c>
      <c r="U91" s="592">
        <v>2078286.414</v>
      </c>
      <c r="V91" s="592">
        <v>2042104.876</v>
      </c>
      <c r="W91" s="592">
        <v>36181.538</v>
      </c>
      <c r="X91" s="592">
        <v>1586423.679</v>
      </c>
      <c r="Y91" s="592">
        <v>1541225.726</v>
      </c>
      <c r="Z91" s="592">
        <v>45197.953</v>
      </c>
      <c r="AA91" s="592">
        <v>56540267.349</v>
      </c>
      <c r="AB91" s="592">
        <v>55342781.124</v>
      </c>
      <c r="AC91" s="592">
        <v>1197486.225</v>
      </c>
      <c r="AD91" s="592"/>
      <c r="AE91" s="592"/>
      <c r="AF91" s="592"/>
      <c r="AG91" s="592">
        <f t="shared" si="12"/>
        <v>54953843.67</v>
      </c>
      <c r="AH91" s="592">
        <f t="shared" si="13"/>
        <v>53801555.398</v>
      </c>
      <c r="AI91" s="592">
        <f t="shared" si="14"/>
        <v>1152288.272</v>
      </c>
    </row>
    <row r="92" spans="1:35" ht="13.5" hidden="1" outlineLevel="1">
      <c r="A92" s="587">
        <v>43800</v>
      </c>
      <c r="B92" s="182" t="s">
        <v>590</v>
      </c>
      <c r="C92" s="593"/>
      <c r="D92" s="593"/>
      <c r="E92" s="593"/>
      <c r="F92" s="593">
        <v>108828942</v>
      </c>
      <c r="G92" s="593">
        <v>100580879</v>
      </c>
      <c r="H92" s="593">
        <v>8248063</v>
      </c>
      <c r="I92" s="593">
        <v>836344755</v>
      </c>
      <c r="J92" s="593">
        <v>635090040</v>
      </c>
      <c r="K92" s="593">
        <v>201254715</v>
      </c>
      <c r="L92" s="593">
        <v>408590970</v>
      </c>
      <c r="M92" s="593">
        <v>327776320</v>
      </c>
      <c r="N92" s="593">
        <v>80814650</v>
      </c>
      <c r="O92" s="593">
        <v>88998434</v>
      </c>
      <c r="P92" s="593">
        <v>87248432</v>
      </c>
      <c r="Q92" s="593">
        <v>1750002</v>
      </c>
      <c r="R92" s="593">
        <v>4054667161</v>
      </c>
      <c r="S92" s="593">
        <v>3551687890</v>
      </c>
      <c r="T92" s="593">
        <v>502979271</v>
      </c>
      <c r="U92" s="593">
        <v>395798323</v>
      </c>
      <c r="V92" s="593">
        <v>304667386</v>
      </c>
      <c r="W92" s="593">
        <v>91130937</v>
      </c>
      <c r="X92" s="593"/>
      <c r="Y92" s="593"/>
      <c r="Z92" s="593"/>
      <c r="AA92" s="593"/>
      <c r="AB92" s="593"/>
      <c r="AC92" s="593"/>
      <c r="AD92" s="593"/>
      <c r="AE92" s="593"/>
      <c r="AF92" s="593"/>
      <c r="AG92" s="593">
        <f t="shared" si="12"/>
        <v>1353764667</v>
      </c>
      <c r="AH92" s="593">
        <f t="shared" si="13"/>
        <v>1063447239</v>
      </c>
      <c r="AI92" s="593">
        <f t="shared" si="14"/>
        <v>290317428</v>
      </c>
    </row>
    <row r="93" spans="1:35" ht="13.5" hidden="1" outlineLevel="1">
      <c r="A93" s="587">
        <v>43800</v>
      </c>
      <c r="B93" s="182" t="s">
        <v>591</v>
      </c>
      <c r="C93" s="592"/>
      <c r="D93" s="592"/>
      <c r="E93" s="592"/>
      <c r="F93" s="592"/>
      <c r="G93" s="592"/>
      <c r="H93" s="592"/>
      <c r="I93" s="592">
        <v>546225.39</v>
      </c>
      <c r="J93" s="592">
        <v>470155.885</v>
      </c>
      <c r="K93" s="592">
        <v>76069.505</v>
      </c>
      <c r="L93" s="592">
        <v>22009.194</v>
      </c>
      <c r="M93" s="592">
        <v>13771.644</v>
      </c>
      <c r="N93" s="592">
        <v>8237.55</v>
      </c>
      <c r="O93" s="592"/>
      <c r="P93" s="592"/>
      <c r="Q93" s="592"/>
      <c r="R93" s="592"/>
      <c r="S93" s="592"/>
      <c r="T93" s="592"/>
      <c r="U93" s="592"/>
      <c r="V93" s="592"/>
      <c r="W93" s="592"/>
      <c r="X93" s="592"/>
      <c r="Y93" s="592"/>
      <c r="Z93" s="592"/>
      <c r="AA93" s="592">
        <v>568234.584</v>
      </c>
      <c r="AB93" s="592">
        <v>483927.529</v>
      </c>
      <c r="AC93" s="592">
        <v>84307.055</v>
      </c>
      <c r="AD93" s="592"/>
      <c r="AE93" s="592"/>
      <c r="AF93" s="592"/>
      <c r="AG93" s="592">
        <f t="shared" si="12"/>
        <v>568234.584</v>
      </c>
      <c r="AH93" s="592">
        <f t="shared" si="13"/>
        <v>483927.529</v>
      </c>
      <c r="AI93" s="592">
        <f t="shared" si="14"/>
        <v>84307.05500000001</v>
      </c>
    </row>
    <row r="94" spans="1:35" ht="13.5" hidden="1" outlineLevel="1">
      <c r="A94" s="587">
        <v>43800</v>
      </c>
      <c r="B94" s="182" t="s">
        <v>592</v>
      </c>
      <c r="C94" s="593"/>
      <c r="D94" s="593"/>
      <c r="E94" s="593"/>
      <c r="F94" s="593"/>
      <c r="G94" s="593"/>
      <c r="H94" s="593"/>
      <c r="I94" s="593"/>
      <c r="J94" s="593"/>
      <c r="K94" s="593"/>
      <c r="L94" s="593">
        <v>2903.117</v>
      </c>
      <c r="M94" s="593">
        <v>2903.117</v>
      </c>
      <c r="N94" s="593">
        <v>0</v>
      </c>
      <c r="O94" s="593"/>
      <c r="P94" s="593"/>
      <c r="Q94" s="593"/>
      <c r="R94" s="593"/>
      <c r="S94" s="593"/>
      <c r="T94" s="593"/>
      <c r="U94" s="593"/>
      <c r="V94" s="593"/>
      <c r="W94" s="593"/>
      <c r="X94" s="593">
        <v>15178.455</v>
      </c>
      <c r="Y94" s="593">
        <v>15178.455</v>
      </c>
      <c r="Z94" s="593">
        <v>0</v>
      </c>
      <c r="AA94" s="593">
        <v>18081.572</v>
      </c>
      <c r="AB94" s="593">
        <v>18081.572</v>
      </c>
      <c r="AC94" s="593">
        <v>0</v>
      </c>
      <c r="AD94" s="593"/>
      <c r="AE94" s="593"/>
      <c r="AF94" s="593"/>
      <c r="AG94" s="593">
        <f t="shared" si="12"/>
        <v>2903.117</v>
      </c>
      <c r="AH94" s="593">
        <f t="shared" si="13"/>
        <v>2903.117</v>
      </c>
      <c r="AI94" s="593">
        <f t="shared" si="14"/>
        <v>0</v>
      </c>
    </row>
    <row r="95" spans="1:35" ht="13.5" hidden="1" outlineLevel="1">
      <c r="A95" s="587">
        <v>43800</v>
      </c>
      <c r="B95" s="182" t="s">
        <v>593</v>
      </c>
      <c r="C95" s="592"/>
      <c r="D95" s="592"/>
      <c r="E95" s="592"/>
      <c r="F95" s="592"/>
      <c r="G95" s="592"/>
      <c r="H95" s="592"/>
      <c r="I95" s="592"/>
      <c r="J95" s="592"/>
      <c r="K95" s="592"/>
      <c r="L95" s="592"/>
      <c r="M95" s="592"/>
      <c r="N95" s="592"/>
      <c r="O95" s="592">
        <v>95762.284</v>
      </c>
      <c r="P95" s="592">
        <v>93706.875</v>
      </c>
      <c r="Q95" s="592">
        <v>2055.409</v>
      </c>
      <c r="R95" s="592"/>
      <c r="S95" s="592"/>
      <c r="T95" s="592"/>
      <c r="U95" s="592"/>
      <c r="V95" s="592"/>
      <c r="W95" s="592"/>
      <c r="X95" s="592"/>
      <c r="Y95" s="592"/>
      <c r="Z95" s="592"/>
      <c r="AA95" s="592"/>
      <c r="AB95" s="592"/>
      <c r="AC95" s="592"/>
      <c r="AD95" s="592"/>
      <c r="AE95" s="592"/>
      <c r="AF95" s="592"/>
      <c r="AG95" s="592">
        <f t="shared" si="12"/>
        <v>0</v>
      </c>
      <c r="AH95" s="592">
        <f t="shared" si="13"/>
        <v>0</v>
      </c>
      <c r="AI95" s="592">
        <f t="shared" si="14"/>
        <v>0</v>
      </c>
    </row>
    <row r="96" spans="1:35" ht="13.5" hidden="1" outlineLevel="1">
      <c r="A96" s="587">
        <v>43800</v>
      </c>
      <c r="B96" s="182" t="s">
        <v>594</v>
      </c>
      <c r="C96" s="593"/>
      <c r="D96" s="593"/>
      <c r="E96" s="593"/>
      <c r="F96" s="593"/>
      <c r="G96" s="593"/>
      <c r="H96" s="593"/>
      <c r="I96" s="593">
        <v>154846.416</v>
      </c>
      <c r="J96" s="593">
        <v>154846.416</v>
      </c>
      <c r="K96" s="593">
        <v>0</v>
      </c>
      <c r="L96" s="593">
        <v>50092.572</v>
      </c>
      <c r="M96" s="593">
        <v>48724.143</v>
      </c>
      <c r="N96" s="593">
        <v>1368.429</v>
      </c>
      <c r="O96" s="593">
        <v>429949.328</v>
      </c>
      <c r="P96" s="593">
        <v>57225.903</v>
      </c>
      <c r="Q96" s="593">
        <v>372723.425</v>
      </c>
      <c r="R96" s="593"/>
      <c r="S96" s="593"/>
      <c r="T96" s="593"/>
      <c r="U96" s="593">
        <v>19636.625</v>
      </c>
      <c r="V96" s="593">
        <v>19636.625</v>
      </c>
      <c r="W96" s="593">
        <v>0</v>
      </c>
      <c r="X96" s="593"/>
      <c r="Y96" s="593"/>
      <c r="Z96" s="593"/>
      <c r="AA96" s="593">
        <v>204938.988</v>
      </c>
      <c r="AB96" s="593">
        <v>203570.559</v>
      </c>
      <c r="AC96" s="593">
        <v>1368.429</v>
      </c>
      <c r="AD96" s="593"/>
      <c r="AE96" s="593"/>
      <c r="AF96" s="593"/>
      <c r="AG96" s="593">
        <f t="shared" si="12"/>
        <v>204938.988</v>
      </c>
      <c r="AH96" s="593">
        <f t="shared" si="13"/>
        <v>203570.559</v>
      </c>
      <c r="AI96" s="593">
        <f t="shared" si="14"/>
        <v>1368.429</v>
      </c>
    </row>
    <row r="97" spans="1:35" ht="13.5" hidden="1" outlineLevel="1">
      <c r="A97" s="587">
        <v>43800</v>
      </c>
      <c r="B97" s="182" t="s">
        <v>670</v>
      </c>
      <c r="C97" s="592"/>
      <c r="D97" s="592"/>
      <c r="E97" s="592"/>
      <c r="F97" s="592"/>
      <c r="G97" s="592"/>
      <c r="H97" s="592"/>
      <c r="I97" s="592"/>
      <c r="J97" s="592"/>
      <c r="K97" s="592"/>
      <c r="L97" s="592"/>
      <c r="M97" s="592"/>
      <c r="N97" s="592"/>
      <c r="O97" s="592"/>
      <c r="P97" s="592"/>
      <c r="Q97" s="592"/>
      <c r="R97" s="592"/>
      <c r="S97" s="592"/>
      <c r="T97" s="592"/>
      <c r="U97" s="592"/>
      <c r="V97" s="592"/>
      <c r="W97" s="592"/>
      <c r="X97" s="592">
        <v>46681.121</v>
      </c>
      <c r="Y97" s="592">
        <v>46681.121</v>
      </c>
      <c r="Z97" s="592">
        <v>0</v>
      </c>
      <c r="AA97" s="592">
        <v>46681.121</v>
      </c>
      <c r="AB97" s="592">
        <v>46681.121</v>
      </c>
      <c r="AC97" s="592">
        <v>0</v>
      </c>
      <c r="AD97" s="592"/>
      <c r="AE97" s="592"/>
      <c r="AF97" s="592"/>
      <c r="AG97" s="592">
        <f t="shared" si="12"/>
        <v>0</v>
      </c>
      <c r="AH97" s="592">
        <f t="shared" si="13"/>
        <v>0</v>
      </c>
      <c r="AI97" s="592">
        <f t="shared" si="14"/>
        <v>0</v>
      </c>
    </row>
    <row r="98" spans="1:35" ht="13.5" hidden="1" outlineLevel="1">
      <c r="A98" s="587">
        <v>43800</v>
      </c>
      <c r="B98" s="182" t="s">
        <v>595</v>
      </c>
      <c r="C98" s="593"/>
      <c r="D98" s="593"/>
      <c r="E98" s="593"/>
      <c r="F98" s="593">
        <v>2039522.591</v>
      </c>
      <c r="G98" s="593">
        <v>1979526.402</v>
      </c>
      <c r="H98" s="593">
        <v>59996.189</v>
      </c>
      <c r="I98" s="593">
        <v>29347420.907</v>
      </c>
      <c r="J98" s="593">
        <v>27918518.516</v>
      </c>
      <c r="K98" s="593">
        <v>1428902.391</v>
      </c>
      <c r="L98" s="593">
        <v>33458323.682</v>
      </c>
      <c r="M98" s="593">
        <v>31340936.303</v>
      </c>
      <c r="N98" s="593">
        <v>2117387.379</v>
      </c>
      <c r="O98" s="593">
        <v>215234.372</v>
      </c>
      <c r="P98" s="593">
        <v>207967.437</v>
      </c>
      <c r="Q98" s="593">
        <v>7266.935</v>
      </c>
      <c r="R98" s="593">
        <v>11705208.373</v>
      </c>
      <c r="S98" s="593">
        <v>11049780.316</v>
      </c>
      <c r="T98" s="593">
        <v>655428.057</v>
      </c>
      <c r="U98" s="593">
        <v>1251770.813</v>
      </c>
      <c r="V98" s="593">
        <v>1207720.688</v>
      </c>
      <c r="W98" s="593">
        <v>44050.125</v>
      </c>
      <c r="X98" s="593">
        <v>864514.527</v>
      </c>
      <c r="Y98" s="593">
        <v>803301.125</v>
      </c>
      <c r="Z98" s="593">
        <v>61213.402</v>
      </c>
      <c r="AA98" s="593">
        <v>65709781.707</v>
      </c>
      <c r="AB98" s="593">
        <v>62042282.346</v>
      </c>
      <c r="AC98" s="593">
        <v>3667499.361</v>
      </c>
      <c r="AD98" s="593"/>
      <c r="AE98" s="593"/>
      <c r="AF98" s="593"/>
      <c r="AG98" s="593">
        <f t="shared" si="12"/>
        <v>64845267.18000001</v>
      </c>
      <c r="AH98" s="593">
        <f t="shared" si="13"/>
        <v>61238981.221</v>
      </c>
      <c r="AI98" s="593">
        <f t="shared" si="14"/>
        <v>3606285.9590000003</v>
      </c>
    </row>
    <row r="99" spans="1:35" ht="13.5" hidden="1" outlineLevel="1">
      <c r="A99" s="587">
        <v>43800</v>
      </c>
      <c r="B99" s="182" t="s">
        <v>596</v>
      </c>
      <c r="C99" s="592"/>
      <c r="D99" s="592"/>
      <c r="E99" s="592"/>
      <c r="F99" s="592">
        <v>6399223.386</v>
      </c>
      <c r="G99" s="592">
        <v>6159171.545</v>
      </c>
      <c r="H99" s="592">
        <v>240051.841</v>
      </c>
      <c r="I99" s="592">
        <v>115087183.373</v>
      </c>
      <c r="J99" s="592">
        <v>112047407.902</v>
      </c>
      <c r="K99" s="592">
        <v>3039775.471</v>
      </c>
      <c r="L99" s="592">
        <v>10194015.482</v>
      </c>
      <c r="M99" s="592">
        <v>9845410.715</v>
      </c>
      <c r="N99" s="592">
        <v>348604.767</v>
      </c>
      <c r="O99" s="592"/>
      <c r="P99" s="592"/>
      <c r="Q99" s="592"/>
      <c r="R99" s="592">
        <v>3293866.017</v>
      </c>
      <c r="S99" s="592">
        <v>3249340.87</v>
      </c>
      <c r="T99" s="592">
        <v>44525.147</v>
      </c>
      <c r="U99" s="592">
        <v>1109372.388</v>
      </c>
      <c r="V99" s="592">
        <v>1072307.829</v>
      </c>
      <c r="W99" s="592">
        <v>37064.559</v>
      </c>
      <c r="X99" s="592">
        <v>1254072.622</v>
      </c>
      <c r="Y99" s="592">
        <v>1247872.274</v>
      </c>
      <c r="Z99" s="592">
        <v>6200.348</v>
      </c>
      <c r="AA99" s="592">
        <v>132934494.863</v>
      </c>
      <c r="AB99" s="592">
        <v>129299862.436</v>
      </c>
      <c r="AC99" s="592">
        <v>3634632.427</v>
      </c>
      <c r="AD99" s="592"/>
      <c r="AE99" s="592"/>
      <c r="AF99" s="592"/>
      <c r="AG99" s="592">
        <f t="shared" si="12"/>
        <v>131680422.241</v>
      </c>
      <c r="AH99" s="592">
        <f t="shared" si="13"/>
        <v>128051990.162</v>
      </c>
      <c r="AI99" s="592">
        <f t="shared" si="14"/>
        <v>3628432.079</v>
      </c>
    </row>
    <row r="100" spans="1:35" ht="13.5" hidden="1" outlineLevel="1">
      <c r="A100" s="587">
        <v>43800</v>
      </c>
      <c r="B100" s="182" t="s">
        <v>597</v>
      </c>
      <c r="C100" s="593"/>
      <c r="D100" s="593"/>
      <c r="E100" s="593"/>
      <c r="F100" s="593">
        <v>114.03</v>
      </c>
      <c r="G100" s="593">
        <v>0</v>
      </c>
      <c r="H100" s="593">
        <v>114.03</v>
      </c>
      <c r="I100" s="593">
        <v>4815979.092</v>
      </c>
      <c r="J100" s="593">
        <v>4787644.477</v>
      </c>
      <c r="K100" s="593">
        <v>28334.615</v>
      </c>
      <c r="L100" s="593">
        <v>3210779.38</v>
      </c>
      <c r="M100" s="593">
        <v>3169168.031</v>
      </c>
      <c r="N100" s="593">
        <v>41611.349</v>
      </c>
      <c r="O100" s="593">
        <v>2048446.495</v>
      </c>
      <c r="P100" s="593">
        <v>2048446.495</v>
      </c>
      <c r="Q100" s="593">
        <v>0</v>
      </c>
      <c r="R100" s="593">
        <v>313753.362</v>
      </c>
      <c r="S100" s="593">
        <v>302402.286</v>
      </c>
      <c r="T100" s="593">
        <v>11351.076</v>
      </c>
      <c r="U100" s="593">
        <v>288135.715</v>
      </c>
      <c r="V100" s="593">
        <v>272187.904</v>
      </c>
      <c r="W100" s="593">
        <v>15947.811</v>
      </c>
      <c r="X100" s="593"/>
      <c r="Y100" s="593"/>
      <c r="Z100" s="593"/>
      <c r="AA100" s="593">
        <v>8026872.502</v>
      </c>
      <c r="AB100" s="593">
        <v>7956812.508</v>
      </c>
      <c r="AC100" s="593">
        <v>70059.994</v>
      </c>
      <c r="AD100" s="593"/>
      <c r="AE100" s="593"/>
      <c r="AF100" s="593"/>
      <c r="AG100" s="593">
        <f t="shared" si="12"/>
        <v>8026872.502</v>
      </c>
      <c r="AH100" s="593">
        <f t="shared" si="13"/>
        <v>7956812.507999999</v>
      </c>
      <c r="AI100" s="593">
        <f t="shared" si="14"/>
        <v>70059.994</v>
      </c>
    </row>
    <row r="101" spans="1:35" s="585" customFormat="1" ht="12.75" collapsed="1">
      <c r="A101" s="587">
        <v>43800</v>
      </c>
      <c r="B101" s="590" t="s">
        <v>598</v>
      </c>
      <c r="C101" s="784">
        <f aca="true" t="shared" si="15" ref="C101:AI101">SUM(C78:C100)</f>
        <v>0</v>
      </c>
      <c r="D101" s="784">
        <f t="shared" si="15"/>
        <v>0</v>
      </c>
      <c r="E101" s="784">
        <f t="shared" si="15"/>
        <v>0</v>
      </c>
      <c r="F101" s="784">
        <f t="shared" si="15"/>
        <v>134827494.727</v>
      </c>
      <c r="G101" s="784">
        <f t="shared" si="15"/>
        <v>126116414.151</v>
      </c>
      <c r="H101" s="784">
        <f t="shared" si="15"/>
        <v>8711080.576</v>
      </c>
      <c r="I101" s="784">
        <f t="shared" si="15"/>
        <v>1345590368.717</v>
      </c>
      <c r="J101" s="784">
        <f t="shared" si="15"/>
        <v>1133057367.999</v>
      </c>
      <c r="K101" s="784">
        <f t="shared" si="15"/>
        <v>212531832.39699998</v>
      </c>
      <c r="L101" s="784">
        <f t="shared" si="15"/>
        <v>624311501.12</v>
      </c>
      <c r="M101" s="784">
        <f t="shared" si="15"/>
        <v>534888634.9929999</v>
      </c>
      <c r="N101" s="784">
        <f t="shared" si="15"/>
        <v>89422866.127</v>
      </c>
      <c r="O101" s="784">
        <f t="shared" si="15"/>
        <v>99731152.96899998</v>
      </c>
      <c r="P101" s="784">
        <f t="shared" si="15"/>
        <v>97303080.392</v>
      </c>
      <c r="Q101" s="784">
        <f t="shared" si="15"/>
        <v>2428072.577</v>
      </c>
      <c r="R101" s="784">
        <f t="shared" si="15"/>
        <v>4087277520.9140005</v>
      </c>
      <c r="S101" s="784">
        <f t="shared" si="15"/>
        <v>3583227498.8659997</v>
      </c>
      <c r="T101" s="784">
        <f t="shared" si="15"/>
        <v>504050022.048</v>
      </c>
      <c r="U101" s="784">
        <f t="shared" si="15"/>
        <v>417892905.955</v>
      </c>
      <c r="V101" s="784">
        <f t="shared" si="15"/>
        <v>325752898.055</v>
      </c>
      <c r="W101" s="784">
        <f t="shared" si="15"/>
        <v>92140007.9</v>
      </c>
      <c r="X101" s="784">
        <f t="shared" si="15"/>
        <v>8262836.674999999</v>
      </c>
      <c r="Y101" s="784">
        <f t="shared" si="15"/>
        <v>8033711.652</v>
      </c>
      <c r="Z101" s="784">
        <f t="shared" si="15"/>
        <v>229125.02300000002</v>
      </c>
      <c r="AA101" s="784">
        <f t="shared" si="15"/>
        <v>759227534.2390002</v>
      </c>
      <c r="AB101" s="784">
        <f t="shared" si="15"/>
        <v>738648889.7950001</v>
      </c>
      <c r="AC101" s="784">
        <f t="shared" si="15"/>
        <v>20577476.123</v>
      </c>
      <c r="AD101" s="784">
        <f t="shared" si="15"/>
        <v>0</v>
      </c>
      <c r="AE101" s="784">
        <f t="shared" si="15"/>
        <v>0</v>
      </c>
      <c r="AF101" s="784">
        <f t="shared" si="15"/>
        <v>0</v>
      </c>
      <c r="AG101" s="784">
        <f t="shared" si="15"/>
        <v>2104729364.5640004</v>
      </c>
      <c r="AH101" s="784">
        <f t="shared" si="15"/>
        <v>1794062417.143</v>
      </c>
      <c r="AI101" s="784">
        <f t="shared" si="15"/>
        <v>310665779.1</v>
      </c>
    </row>
    <row r="102" spans="1:35" ht="13.5" hidden="1" outlineLevel="1">
      <c r="A102" s="587">
        <v>43831</v>
      </c>
      <c r="B102" s="182" t="s">
        <v>574</v>
      </c>
      <c r="C102" s="593"/>
      <c r="D102" s="593"/>
      <c r="E102" s="593"/>
      <c r="F102" s="593">
        <v>1367056.544</v>
      </c>
      <c r="G102" s="593">
        <v>1337543.067</v>
      </c>
      <c r="H102" s="593">
        <v>29513.477</v>
      </c>
      <c r="I102" s="593">
        <v>109908.609</v>
      </c>
      <c r="J102" s="593">
        <v>100113.93</v>
      </c>
      <c r="K102" s="593">
        <v>9794.679</v>
      </c>
      <c r="L102" s="593">
        <v>5848584.228</v>
      </c>
      <c r="M102" s="593">
        <v>5561638.737</v>
      </c>
      <c r="N102" s="593">
        <v>286945.491</v>
      </c>
      <c r="O102" s="593"/>
      <c r="P102" s="593"/>
      <c r="Q102" s="593"/>
      <c r="R102" s="593">
        <v>346395.797</v>
      </c>
      <c r="S102" s="593">
        <v>307132.148</v>
      </c>
      <c r="T102" s="593">
        <v>39263.649</v>
      </c>
      <c r="U102" s="593">
        <v>175210.761</v>
      </c>
      <c r="V102" s="593">
        <v>174658.297</v>
      </c>
      <c r="W102" s="593">
        <v>552.464</v>
      </c>
      <c r="X102" s="593"/>
      <c r="Y102" s="593"/>
      <c r="Z102" s="593"/>
      <c r="AA102" s="593">
        <v>7325549.381</v>
      </c>
      <c r="AB102" s="593">
        <v>6999295.734</v>
      </c>
      <c r="AC102" s="593">
        <v>326253.647</v>
      </c>
      <c r="AD102" s="593"/>
      <c r="AE102" s="593"/>
      <c r="AF102" s="593"/>
      <c r="AG102" s="593">
        <f aca="true" t="shared" si="16" ref="AG102:AG117">C102+F102+I102+L102</f>
        <v>7325549.381</v>
      </c>
      <c r="AH102" s="593">
        <f aca="true" t="shared" si="17" ref="AH102:AH117">D102+G102+J102+M102</f>
        <v>6999295.733999999</v>
      </c>
      <c r="AI102" s="593">
        <f aca="true" t="shared" si="18" ref="AI102:AI117">E102+H102+K102+N102</f>
        <v>326253.647</v>
      </c>
    </row>
    <row r="103" spans="1:35" ht="13.5" hidden="1" outlineLevel="1">
      <c r="A103" s="587">
        <v>43831</v>
      </c>
      <c r="B103" s="182" t="s">
        <v>576</v>
      </c>
      <c r="C103" s="592"/>
      <c r="D103" s="592"/>
      <c r="E103" s="592"/>
      <c r="F103" s="592"/>
      <c r="G103" s="592"/>
      <c r="H103" s="592"/>
      <c r="I103" s="592">
        <v>71000.649</v>
      </c>
      <c r="J103" s="592">
        <v>46883.981</v>
      </c>
      <c r="K103" s="592">
        <v>24116.668</v>
      </c>
      <c r="L103" s="592">
        <v>123794.741</v>
      </c>
      <c r="M103" s="592">
        <v>80208.564</v>
      </c>
      <c r="N103" s="592">
        <v>43586.177</v>
      </c>
      <c r="O103" s="592"/>
      <c r="P103" s="592"/>
      <c r="Q103" s="592"/>
      <c r="R103" s="592">
        <v>6143.511</v>
      </c>
      <c r="S103" s="592">
        <v>6143.511</v>
      </c>
      <c r="T103" s="592">
        <v>0</v>
      </c>
      <c r="U103" s="592">
        <v>115787.357</v>
      </c>
      <c r="V103" s="592">
        <v>48960.878</v>
      </c>
      <c r="W103" s="592">
        <v>66826.479</v>
      </c>
      <c r="X103" s="592"/>
      <c r="Y103" s="592"/>
      <c r="Z103" s="592"/>
      <c r="AA103" s="592">
        <v>194795.39</v>
      </c>
      <c r="AB103" s="592">
        <v>127092.545</v>
      </c>
      <c r="AC103" s="592">
        <v>67702.845</v>
      </c>
      <c r="AD103" s="592"/>
      <c r="AE103" s="592"/>
      <c r="AF103" s="592"/>
      <c r="AG103" s="592">
        <f t="shared" si="16"/>
        <v>194795.39</v>
      </c>
      <c r="AH103" s="592">
        <f t="shared" si="17"/>
        <v>127092.545</v>
      </c>
      <c r="AI103" s="592">
        <f t="shared" si="18"/>
        <v>67702.845</v>
      </c>
    </row>
    <row r="104" spans="1:35" ht="13.5" hidden="1" outlineLevel="1">
      <c r="A104" s="587">
        <v>43831</v>
      </c>
      <c r="B104" s="182" t="s">
        <v>577</v>
      </c>
      <c r="C104" s="593"/>
      <c r="D104" s="593"/>
      <c r="E104" s="593"/>
      <c r="F104" s="593"/>
      <c r="G104" s="593"/>
      <c r="H104" s="593"/>
      <c r="I104" s="593">
        <v>57401411.371</v>
      </c>
      <c r="J104" s="593">
        <v>55639216.774</v>
      </c>
      <c r="K104" s="593">
        <v>1762194.597</v>
      </c>
      <c r="L104" s="593">
        <v>23938719.104</v>
      </c>
      <c r="M104" s="593">
        <v>23245956.644</v>
      </c>
      <c r="N104" s="593">
        <v>692762.46</v>
      </c>
      <c r="O104" s="593"/>
      <c r="P104" s="593"/>
      <c r="Q104" s="593"/>
      <c r="R104" s="593">
        <v>3907546.894</v>
      </c>
      <c r="S104" s="593">
        <v>3831750.406</v>
      </c>
      <c r="T104" s="593">
        <v>75796.488</v>
      </c>
      <c r="U104" s="593">
        <v>345727.767</v>
      </c>
      <c r="V104" s="593">
        <v>323814.537</v>
      </c>
      <c r="W104" s="593">
        <v>21913.23</v>
      </c>
      <c r="X104" s="593">
        <v>1451993.945</v>
      </c>
      <c r="Y104" s="593">
        <v>1431038.781</v>
      </c>
      <c r="Z104" s="593">
        <v>20955.164</v>
      </c>
      <c r="AA104" s="593">
        <v>82792124.42</v>
      </c>
      <c r="AB104" s="593">
        <v>80316212.199</v>
      </c>
      <c r="AC104" s="593">
        <v>2475912.221</v>
      </c>
      <c r="AD104" s="593"/>
      <c r="AE104" s="593"/>
      <c r="AF104" s="593"/>
      <c r="AG104" s="593">
        <f t="shared" si="16"/>
        <v>81340130.475</v>
      </c>
      <c r="AH104" s="593">
        <f t="shared" si="17"/>
        <v>78885173.418</v>
      </c>
      <c r="AI104" s="593">
        <f t="shared" si="18"/>
        <v>2454957.057</v>
      </c>
    </row>
    <row r="105" spans="1:35" ht="13.5" hidden="1" outlineLevel="1">
      <c r="A105" s="587">
        <v>43831</v>
      </c>
      <c r="B105" s="182" t="s">
        <v>599</v>
      </c>
      <c r="C105" s="592"/>
      <c r="D105" s="592"/>
      <c r="E105" s="592"/>
      <c r="F105" s="592">
        <v>926.08</v>
      </c>
      <c r="G105" s="592">
        <v>0</v>
      </c>
      <c r="H105" s="592">
        <v>926.08</v>
      </c>
      <c r="I105" s="592">
        <v>12945755.101</v>
      </c>
      <c r="J105" s="592">
        <v>12224444.26</v>
      </c>
      <c r="K105" s="592">
        <v>721310.841</v>
      </c>
      <c r="L105" s="592">
        <v>573374.749</v>
      </c>
      <c r="M105" s="592">
        <v>543283.704</v>
      </c>
      <c r="N105" s="592">
        <v>30091.045</v>
      </c>
      <c r="O105" s="592">
        <v>1992474.511</v>
      </c>
      <c r="P105" s="592">
        <v>1760802.404</v>
      </c>
      <c r="Q105" s="592">
        <v>231672.107</v>
      </c>
      <c r="R105" s="592">
        <v>27075.064</v>
      </c>
      <c r="S105" s="592">
        <v>25556.168</v>
      </c>
      <c r="T105" s="592">
        <v>1518.896</v>
      </c>
      <c r="U105" s="592">
        <v>29537.457</v>
      </c>
      <c r="V105" s="592">
        <v>29049.759</v>
      </c>
      <c r="W105" s="592">
        <v>487.698</v>
      </c>
      <c r="X105" s="592">
        <v>5277.511</v>
      </c>
      <c r="Y105" s="592">
        <v>4877.585</v>
      </c>
      <c r="Z105" s="592">
        <v>399.926</v>
      </c>
      <c r="AA105" s="592">
        <v>13525333.441</v>
      </c>
      <c r="AB105" s="592">
        <v>12772605.549</v>
      </c>
      <c r="AC105" s="592">
        <v>752727.892</v>
      </c>
      <c r="AD105" s="592"/>
      <c r="AE105" s="592"/>
      <c r="AF105" s="592"/>
      <c r="AG105" s="592">
        <f t="shared" si="16"/>
        <v>13520055.93</v>
      </c>
      <c r="AH105" s="592">
        <f t="shared" si="17"/>
        <v>12767727.964</v>
      </c>
      <c r="AI105" s="592">
        <f t="shared" si="18"/>
        <v>752327.966</v>
      </c>
    </row>
    <row r="106" spans="1:35" ht="13.5" hidden="1" outlineLevel="1">
      <c r="A106" s="587">
        <v>43831</v>
      </c>
      <c r="B106" s="182" t="s">
        <v>666</v>
      </c>
      <c r="C106" s="593"/>
      <c r="D106" s="593"/>
      <c r="E106" s="593"/>
      <c r="F106" s="593">
        <v>11973.722</v>
      </c>
      <c r="G106" s="593">
        <v>11973.722</v>
      </c>
      <c r="H106" s="593">
        <v>0</v>
      </c>
      <c r="I106" s="593">
        <v>19010.54</v>
      </c>
      <c r="J106" s="593">
        <v>15024.014</v>
      </c>
      <c r="K106" s="593">
        <v>3986.526</v>
      </c>
      <c r="L106" s="593">
        <v>20119.425</v>
      </c>
      <c r="M106" s="593">
        <v>14630.788</v>
      </c>
      <c r="N106" s="593">
        <v>5488.637</v>
      </c>
      <c r="O106" s="593">
        <v>236.762</v>
      </c>
      <c r="P106" s="593">
        <v>236.762</v>
      </c>
      <c r="Q106" s="593">
        <v>0</v>
      </c>
      <c r="R106" s="593">
        <v>31403.029</v>
      </c>
      <c r="S106" s="593">
        <v>26102.183</v>
      </c>
      <c r="T106" s="593">
        <v>5300.846</v>
      </c>
      <c r="U106" s="593">
        <v>32815.292</v>
      </c>
      <c r="V106" s="593">
        <v>29997.696</v>
      </c>
      <c r="W106" s="593">
        <v>2817.596</v>
      </c>
      <c r="X106" s="593"/>
      <c r="Y106" s="593"/>
      <c r="Z106" s="593"/>
      <c r="AA106" s="593">
        <v>51103.687</v>
      </c>
      <c r="AB106" s="593">
        <v>41628.524</v>
      </c>
      <c r="AC106" s="593">
        <v>9475.163</v>
      </c>
      <c r="AD106" s="593"/>
      <c r="AE106" s="593"/>
      <c r="AF106" s="593"/>
      <c r="AG106" s="593">
        <f t="shared" si="16"/>
        <v>51103.687000000005</v>
      </c>
      <c r="AH106" s="593">
        <f t="shared" si="17"/>
        <v>41628.524</v>
      </c>
      <c r="AI106" s="593">
        <f t="shared" si="18"/>
        <v>9475.163</v>
      </c>
    </row>
    <row r="107" spans="1:35" ht="13.5" hidden="1" outlineLevel="1">
      <c r="A107" s="587">
        <v>43831</v>
      </c>
      <c r="B107" s="182" t="s">
        <v>580</v>
      </c>
      <c r="C107" s="592"/>
      <c r="D107" s="592"/>
      <c r="E107" s="592"/>
      <c r="F107" s="592"/>
      <c r="G107" s="592"/>
      <c r="H107" s="592"/>
      <c r="I107" s="592">
        <v>224138.566</v>
      </c>
      <c r="J107" s="592">
        <v>216502.531</v>
      </c>
      <c r="K107" s="592">
        <v>7636.035</v>
      </c>
      <c r="L107" s="592">
        <v>46018.079</v>
      </c>
      <c r="M107" s="592">
        <v>40592.857</v>
      </c>
      <c r="N107" s="592">
        <v>5425.222</v>
      </c>
      <c r="O107" s="592"/>
      <c r="P107" s="592"/>
      <c r="Q107" s="592"/>
      <c r="R107" s="592"/>
      <c r="S107" s="592"/>
      <c r="T107" s="592"/>
      <c r="U107" s="592">
        <v>51625.439</v>
      </c>
      <c r="V107" s="592">
        <v>50129.56</v>
      </c>
      <c r="W107" s="592">
        <v>1495.879</v>
      </c>
      <c r="X107" s="592">
        <v>44651.605</v>
      </c>
      <c r="Y107" s="592">
        <v>43289.038</v>
      </c>
      <c r="Z107" s="592">
        <v>1362.567</v>
      </c>
      <c r="AA107" s="592">
        <v>314808.25</v>
      </c>
      <c r="AB107" s="592">
        <v>300384.426</v>
      </c>
      <c r="AC107" s="592">
        <v>14423.824</v>
      </c>
      <c r="AD107" s="592"/>
      <c r="AE107" s="592"/>
      <c r="AF107" s="592"/>
      <c r="AG107" s="592">
        <f t="shared" si="16"/>
        <v>270156.645</v>
      </c>
      <c r="AH107" s="592">
        <f t="shared" si="17"/>
        <v>257095.38799999998</v>
      </c>
      <c r="AI107" s="592">
        <f t="shared" si="18"/>
        <v>13061.257</v>
      </c>
    </row>
    <row r="108" spans="1:35" ht="13.5" hidden="1" outlineLevel="1">
      <c r="A108" s="587">
        <v>43831</v>
      </c>
      <c r="B108" s="182" t="s">
        <v>581</v>
      </c>
      <c r="C108" s="593"/>
      <c r="D108" s="593"/>
      <c r="E108" s="593"/>
      <c r="F108" s="593">
        <v>235215.47</v>
      </c>
      <c r="G108" s="593">
        <v>227250.103</v>
      </c>
      <c r="H108" s="593">
        <v>7965.367</v>
      </c>
      <c r="I108" s="593">
        <v>5087903.375</v>
      </c>
      <c r="J108" s="593">
        <v>4781340.969</v>
      </c>
      <c r="K108" s="593">
        <v>306562.406</v>
      </c>
      <c r="L108" s="593"/>
      <c r="M108" s="593"/>
      <c r="N108" s="593"/>
      <c r="O108" s="593">
        <v>27652.579</v>
      </c>
      <c r="P108" s="593">
        <v>27652.579</v>
      </c>
      <c r="Q108" s="593">
        <v>0</v>
      </c>
      <c r="R108" s="593">
        <v>575685.956</v>
      </c>
      <c r="S108" s="593">
        <v>561288.948</v>
      </c>
      <c r="T108" s="593">
        <v>14397.008</v>
      </c>
      <c r="U108" s="593">
        <v>899664.432</v>
      </c>
      <c r="V108" s="593">
        <v>857334.635</v>
      </c>
      <c r="W108" s="593">
        <v>42329.797</v>
      </c>
      <c r="X108" s="593"/>
      <c r="Y108" s="593"/>
      <c r="Z108" s="593"/>
      <c r="AA108" s="593">
        <v>5323118.845</v>
      </c>
      <c r="AB108" s="593">
        <v>5008591.072</v>
      </c>
      <c r="AC108" s="593">
        <v>314527.773</v>
      </c>
      <c r="AD108" s="593"/>
      <c r="AE108" s="593"/>
      <c r="AF108" s="593"/>
      <c r="AG108" s="593">
        <f t="shared" si="16"/>
        <v>5323118.845</v>
      </c>
      <c r="AH108" s="593">
        <f t="shared" si="17"/>
        <v>5008591.072</v>
      </c>
      <c r="AI108" s="593">
        <f t="shared" si="18"/>
        <v>314527.77300000004</v>
      </c>
    </row>
    <row r="109" spans="1:35" ht="13.5" hidden="1" outlineLevel="1">
      <c r="A109" s="587">
        <v>43831</v>
      </c>
      <c r="B109" s="182" t="s">
        <v>582</v>
      </c>
      <c r="C109" s="592"/>
      <c r="D109" s="592"/>
      <c r="E109" s="592"/>
      <c r="F109" s="592"/>
      <c r="G109" s="592"/>
      <c r="H109" s="592"/>
      <c r="I109" s="592"/>
      <c r="J109" s="592"/>
      <c r="K109" s="592"/>
      <c r="L109" s="592"/>
      <c r="M109" s="592"/>
      <c r="N109" s="592"/>
      <c r="O109" s="592">
        <v>96564.557</v>
      </c>
      <c r="P109" s="592">
        <v>94816.245</v>
      </c>
      <c r="Q109" s="592">
        <v>1748.312</v>
      </c>
      <c r="R109" s="592"/>
      <c r="S109" s="592"/>
      <c r="T109" s="592"/>
      <c r="U109" s="592"/>
      <c r="V109" s="592"/>
      <c r="W109" s="592"/>
      <c r="X109" s="592"/>
      <c r="Y109" s="592"/>
      <c r="Z109" s="592"/>
      <c r="AA109" s="592"/>
      <c r="AB109" s="592"/>
      <c r="AC109" s="592"/>
      <c r="AD109" s="592"/>
      <c r="AE109" s="592"/>
      <c r="AF109" s="592"/>
      <c r="AG109" s="592">
        <f t="shared" si="16"/>
        <v>0</v>
      </c>
      <c r="AH109" s="592">
        <f t="shared" si="17"/>
        <v>0</v>
      </c>
      <c r="AI109" s="592">
        <f t="shared" si="18"/>
        <v>0</v>
      </c>
    </row>
    <row r="110" spans="1:35" ht="13.5" hidden="1" outlineLevel="1">
      <c r="A110" s="587">
        <v>43831</v>
      </c>
      <c r="B110" s="182" t="s">
        <v>584</v>
      </c>
      <c r="C110" s="593"/>
      <c r="D110" s="593"/>
      <c r="E110" s="593"/>
      <c r="F110" s="593">
        <v>10158075.877</v>
      </c>
      <c r="G110" s="593">
        <v>10094983.206</v>
      </c>
      <c r="H110" s="593">
        <v>63092.671</v>
      </c>
      <c r="I110" s="593">
        <v>149047693.565</v>
      </c>
      <c r="J110" s="593">
        <v>147423469.363</v>
      </c>
      <c r="K110" s="593">
        <v>1623060.318</v>
      </c>
      <c r="L110" s="593">
        <v>467791.03</v>
      </c>
      <c r="M110" s="593">
        <v>382685.494</v>
      </c>
      <c r="N110" s="593">
        <v>85105.536</v>
      </c>
      <c r="O110" s="593">
        <v>4123229.375</v>
      </c>
      <c r="P110" s="593">
        <v>4078000.892</v>
      </c>
      <c r="Q110" s="593">
        <v>45228.483</v>
      </c>
      <c r="R110" s="593">
        <v>1544838.543</v>
      </c>
      <c r="S110" s="593">
        <v>1466332.437</v>
      </c>
      <c r="T110" s="593">
        <v>78506.106</v>
      </c>
      <c r="U110" s="593">
        <v>1943687.428</v>
      </c>
      <c r="V110" s="593">
        <v>1910790.362</v>
      </c>
      <c r="W110" s="593">
        <v>32897.066</v>
      </c>
      <c r="X110" s="593">
        <v>213706.314</v>
      </c>
      <c r="Y110" s="593">
        <v>207329.347</v>
      </c>
      <c r="Z110" s="593">
        <v>6376.967</v>
      </c>
      <c r="AA110" s="593">
        <v>159887266.786</v>
      </c>
      <c r="AB110" s="593">
        <v>158108467.41</v>
      </c>
      <c r="AC110" s="593">
        <v>1777635.492</v>
      </c>
      <c r="AD110" s="593"/>
      <c r="AE110" s="593"/>
      <c r="AF110" s="593"/>
      <c r="AG110" s="593">
        <f t="shared" si="16"/>
        <v>159673560.472</v>
      </c>
      <c r="AH110" s="593">
        <f t="shared" si="17"/>
        <v>157901138.063</v>
      </c>
      <c r="AI110" s="593">
        <f t="shared" si="18"/>
        <v>1771258.5250000001</v>
      </c>
    </row>
    <row r="111" spans="1:35" ht="13.5" hidden="1" outlineLevel="1">
      <c r="A111" s="587">
        <v>43831</v>
      </c>
      <c r="B111" s="182" t="s">
        <v>585</v>
      </c>
      <c r="C111" s="592"/>
      <c r="D111" s="592"/>
      <c r="E111" s="592"/>
      <c r="F111" s="592">
        <v>5111551.159</v>
      </c>
      <c r="G111" s="592">
        <v>5068665.228</v>
      </c>
      <c r="H111" s="592">
        <v>42885.931</v>
      </c>
      <c r="I111" s="592">
        <v>5012894.356</v>
      </c>
      <c r="J111" s="592">
        <v>4820440.205</v>
      </c>
      <c r="K111" s="592">
        <v>192454.151</v>
      </c>
      <c r="L111" s="592">
        <v>9569.956</v>
      </c>
      <c r="M111" s="592">
        <v>9569.956</v>
      </c>
      <c r="N111" s="592">
        <v>0</v>
      </c>
      <c r="O111" s="592">
        <v>331767.997</v>
      </c>
      <c r="P111" s="592">
        <v>322674.626</v>
      </c>
      <c r="Q111" s="592">
        <v>9093.371</v>
      </c>
      <c r="R111" s="592">
        <v>221277.933</v>
      </c>
      <c r="S111" s="592">
        <v>219499.212</v>
      </c>
      <c r="T111" s="592">
        <v>1778.721</v>
      </c>
      <c r="U111" s="592">
        <v>207793.442</v>
      </c>
      <c r="V111" s="592">
        <v>207769.202</v>
      </c>
      <c r="W111" s="592">
        <v>24.24</v>
      </c>
      <c r="X111" s="592"/>
      <c r="Y111" s="592"/>
      <c r="Z111" s="592"/>
      <c r="AA111" s="592">
        <v>10134015.471</v>
      </c>
      <c r="AB111" s="592">
        <v>9898675.389</v>
      </c>
      <c r="AC111" s="592">
        <v>235340.082</v>
      </c>
      <c r="AD111" s="592"/>
      <c r="AE111" s="592"/>
      <c r="AF111" s="592"/>
      <c r="AG111" s="592">
        <f t="shared" si="16"/>
        <v>10134015.471</v>
      </c>
      <c r="AH111" s="592">
        <f t="shared" si="17"/>
        <v>9898675.389</v>
      </c>
      <c r="AI111" s="592">
        <f t="shared" si="18"/>
        <v>235340.082</v>
      </c>
    </row>
    <row r="112" spans="1:35" ht="13.5" hidden="1" outlineLevel="1">
      <c r="A112" s="587">
        <v>43831</v>
      </c>
      <c r="B112" s="182" t="s">
        <v>586</v>
      </c>
      <c r="C112" s="593"/>
      <c r="D112" s="593"/>
      <c r="E112" s="593"/>
      <c r="F112" s="593">
        <v>3003.375</v>
      </c>
      <c r="G112" s="593">
        <v>3003.375</v>
      </c>
      <c r="H112" s="593">
        <v>0</v>
      </c>
      <c r="I112" s="593">
        <v>40294.227</v>
      </c>
      <c r="J112" s="593">
        <v>39737.239</v>
      </c>
      <c r="K112" s="593">
        <v>556.988</v>
      </c>
      <c r="L112" s="593"/>
      <c r="M112" s="593"/>
      <c r="N112" s="593"/>
      <c r="O112" s="593"/>
      <c r="P112" s="593"/>
      <c r="Q112" s="593"/>
      <c r="R112" s="593"/>
      <c r="S112" s="593"/>
      <c r="T112" s="593"/>
      <c r="U112" s="593">
        <v>1377.787</v>
      </c>
      <c r="V112" s="593">
        <v>667.026</v>
      </c>
      <c r="W112" s="593">
        <v>710.761</v>
      </c>
      <c r="X112" s="593"/>
      <c r="Y112" s="593"/>
      <c r="Z112" s="593"/>
      <c r="AA112" s="593">
        <v>43297.602</v>
      </c>
      <c r="AB112" s="593">
        <v>42740.614</v>
      </c>
      <c r="AC112" s="593">
        <v>556.988</v>
      </c>
      <c r="AD112" s="593"/>
      <c r="AE112" s="593"/>
      <c r="AF112" s="593"/>
      <c r="AG112" s="593">
        <f t="shared" si="16"/>
        <v>43297.602</v>
      </c>
      <c r="AH112" s="593">
        <f t="shared" si="17"/>
        <v>42740.614</v>
      </c>
      <c r="AI112" s="593">
        <f t="shared" si="18"/>
        <v>556.988</v>
      </c>
    </row>
    <row r="113" spans="1:35" ht="13.5" hidden="1" outlineLevel="1">
      <c r="A113" s="587">
        <v>43831</v>
      </c>
      <c r="B113" s="182" t="s">
        <v>587</v>
      </c>
      <c r="C113" s="592"/>
      <c r="D113" s="592"/>
      <c r="E113" s="592"/>
      <c r="F113" s="592">
        <v>755242.355</v>
      </c>
      <c r="G113" s="592">
        <v>727647.564</v>
      </c>
      <c r="H113" s="592">
        <v>27594.791</v>
      </c>
      <c r="I113" s="592">
        <v>77390278.434</v>
      </c>
      <c r="J113" s="592">
        <v>75810863.157</v>
      </c>
      <c r="K113" s="592">
        <v>1579415.277</v>
      </c>
      <c r="L113" s="592">
        <v>137009849.391</v>
      </c>
      <c r="M113" s="592">
        <v>131966756.44</v>
      </c>
      <c r="N113" s="592">
        <v>5043092.951</v>
      </c>
      <c r="O113" s="592">
        <v>404689.477</v>
      </c>
      <c r="P113" s="592">
        <v>396976.424</v>
      </c>
      <c r="Q113" s="592">
        <v>7713.053</v>
      </c>
      <c r="R113" s="592">
        <v>4941912.856</v>
      </c>
      <c r="S113" s="592">
        <v>4864023.779</v>
      </c>
      <c r="T113" s="592">
        <v>77889.077</v>
      </c>
      <c r="U113" s="592">
        <v>13322482.707</v>
      </c>
      <c r="V113" s="592">
        <v>12626404.32</v>
      </c>
      <c r="W113" s="592">
        <v>696078.387</v>
      </c>
      <c r="X113" s="592">
        <v>2822606.152</v>
      </c>
      <c r="Y113" s="592">
        <v>2733287.571</v>
      </c>
      <c r="Z113" s="592">
        <v>89318.581</v>
      </c>
      <c r="AA113" s="592">
        <v>217977976.332</v>
      </c>
      <c r="AB113" s="592">
        <v>211238554.732</v>
      </c>
      <c r="AC113" s="592">
        <v>6739421.6</v>
      </c>
      <c r="AD113" s="592"/>
      <c r="AE113" s="592"/>
      <c r="AF113" s="592"/>
      <c r="AG113" s="592">
        <f t="shared" si="16"/>
        <v>215155370.18</v>
      </c>
      <c r="AH113" s="592">
        <f t="shared" si="17"/>
        <v>208505267.161</v>
      </c>
      <c r="AI113" s="592">
        <f t="shared" si="18"/>
        <v>6650103.019</v>
      </c>
    </row>
    <row r="114" spans="1:35" ht="13.5" hidden="1" outlineLevel="1">
      <c r="A114" s="587">
        <v>43831</v>
      </c>
      <c r="B114" s="182" t="s">
        <v>588</v>
      </c>
      <c r="C114" s="593"/>
      <c r="D114" s="593"/>
      <c r="E114" s="593"/>
      <c r="F114" s="593">
        <v>3040.645</v>
      </c>
      <c r="G114" s="593">
        <v>2838.115</v>
      </c>
      <c r="H114" s="593">
        <v>202.53</v>
      </c>
      <c r="I114" s="593">
        <v>4796.942</v>
      </c>
      <c r="J114" s="593">
        <v>4796.942</v>
      </c>
      <c r="K114" s="593">
        <v>0</v>
      </c>
      <c r="L114" s="593"/>
      <c r="M114" s="593"/>
      <c r="N114" s="593"/>
      <c r="O114" s="593">
        <v>1395771.077</v>
      </c>
      <c r="P114" s="593">
        <v>1379829.172</v>
      </c>
      <c r="Q114" s="593">
        <v>15941.905</v>
      </c>
      <c r="R114" s="593">
        <v>4219.295</v>
      </c>
      <c r="S114" s="593">
        <v>4219.295</v>
      </c>
      <c r="T114" s="593">
        <v>0</v>
      </c>
      <c r="U114" s="593">
        <v>371833.357</v>
      </c>
      <c r="V114" s="593">
        <v>371833.357</v>
      </c>
      <c r="W114" s="593">
        <v>0</v>
      </c>
      <c r="X114" s="593"/>
      <c r="Y114" s="593"/>
      <c r="Z114" s="593"/>
      <c r="AA114" s="593">
        <v>7837.587</v>
      </c>
      <c r="AB114" s="593">
        <v>7635.057</v>
      </c>
      <c r="AC114" s="593">
        <v>202.53</v>
      </c>
      <c r="AD114" s="593"/>
      <c r="AE114" s="593"/>
      <c r="AF114" s="593"/>
      <c r="AG114" s="593">
        <f t="shared" si="16"/>
        <v>7837.5869999999995</v>
      </c>
      <c r="AH114" s="593">
        <f t="shared" si="17"/>
        <v>7635.057</v>
      </c>
      <c r="AI114" s="593">
        <f t="shared" si="18"/>
        <v>202.53</v>
      </c>
    </row>
    <row r="115" spans="1:35" ht="13.5" hidden="1" outlineLevel="1">
      <c r="A115" s="587">
        <v>43831</v>
      </c>
      <c r="B115" s="182" t="s">
        <v>589</v>
      </c>
      <c r="C115" s="592"/>
      <c r="D115" s="592"/>
      <c r="E115" s="592"/>
      <c r="F115" s="592">
        <v>15476.034</v>
      </c>
      <c r="G115" s="592">
        <v>13424.143</v>
      </c>
      <c r="H115" s="592">
        <v>2051.891</v>
      </c>
      <c r="I115" s="592">
        <v>54835665.739</v>
      </c>
      <c r="J115" s="592">
        <v>53624664.819</v>
      </c>
      <c r="K115" s="592">
        <v>1211000.92</v>
      </c>
      <c r="L115" s="592">
        <v>458993.543</v>
      </c>
      <c r="M115" s="592">
        <v>458993.543</v>
      </c>
      <c r="N115" s="592">
        <v>0</v>
      </c>
      <c r="O115" s="592"/>
      <c r="P115" s="592"/>
      <c r="Q115" s="592"/>
      <c r="R115" s="592">
        <v>5650303.609</v>
      </c>
      <c r="S115" s="592">
        <v>5577142.871</v>
      </c>
      <c r="T115" s="592">
        <v>73160.738</v>
      </c>
      <c r="U115" s="592">
        <v>2231761.492</v>
      </c>
      <c r="V115" s="592">
        <v>2187791.605</v>
      </c>
      <c r="W115" s="592">
        <v>43969.887</v>
      </c>
      <c r="X115" s="592">
        <v>1586824.537</v>
      </c>
      <c r="Y115" s="592">
        <v>1544124.247</v>
      </c>
      <c r="Z115" s="592">
        <v>42700.29</v>
      </c>
      <c r="AA115" s="592">
        <v>56896959.853</v>
      </c>
      <c r="AB115" s="592">
        <v>55641206.752</v>
      </c>
      <c r="AC115" s="592">
        <v>1255753.101</v>
      </c>
      <c r="AD115" s="592"/>
      <c r="AE115" s="592"/>
      <c r="AF115" s="592"/>
      <c r="AG115" s="592">
        <f t="shared" si="16"/>
        <v>55310135.316</v>
      </c>
      <c r="AH115" s="592">
        <f t="shared" si="17"/>
        <v>54097082.504999995</v>
      </c>
      <c r="AI115" s="592">
        <f t="shared" si="18"/>
        <v>1213052.811</v>
      </c>
    </row>
    <row r="116" spans="1:35" ht="13.5" hidden="1" outlineLevel="1">
      <c r="A116" s="587">
        <v>43831</v>
      </c>
      <c r="B116" s="182" t="s">
        <v>590</v>
      </c>
      <c r="C116" s="593"/>
      <c r="D116" s="593"/>
      <c r="E116" s="593"/>
      <c r="F116" s="593">
        <v>108878.33</v>
      </c>
      <c r="G116" s="593">
        <v>100691.03</v>
      </c>
      <c r="H116" s="593">
        <v>8187.3</v>
      </c>
      <c r="I116" s="593">
        <v>838614.964</v>
      </c>
      <c r="J116" s="593">
        <v>634161.269</v>
      </c>
      <c r="K116" s="593">
        <v>204453.695</v>
      </c>
      <c r="L116" s="593">
        <v>401991.709</v>
      </c>
      <c r="M116" s="593">
        <v>320423.471</v>
      </c>
      <c r="N116" s="593">
        <v>81568.238</v>
      </c>
      <c r="O116" s="593">
        <v>88701.352</v>
      </c>
      <c r="P116" s="593">
        <v>85708.281</v>
      </c>
      <c r="Q116" s="593">
        <v>2993.071</v>
      </c>
      <c r="R116" s="593">
        <v>4031601.419</v>
      </c>
      <c r="S116" s="593">
        <v>3534970.14</v>
      </c>
      <c r="T116" s="593">
        <v>496631.279</v>
      </c>
      <c r="U116" s="593">
        <v>393716.961</v>
      </c>
      <c r="V116" s="593">
        <v>302195.065</v>
      </c>
      <c r="W116" s="593">
        <v>91521.896</v>
      </c>
      <c r="X116" s="593"/>
      <c r="Y116" s="593"/>
      <c r="Z116" s="593"/>
      <c r="AA116" s="593">
        <v>1349485.003</v>
      </c>
      <c r="AB116" s="593">
        <v>1055275.77</v>
      </c>
      <c r="AC116" s="593">
        <v>294209.233</v>
      </c>
      <c r="AD116" s="593"/>
      <c r="AE116" s="593"/>
      <c r="AF116" s="593"/>
      <c r="AG116" s="593">
        <f t="shared" si="16"/>
        <v>1349485.003</v>
      </c>
      <c r="AH116" s="593">
        <f t="shared" si="17"/>
        <v>1055275.77</v>
      </c>
      <c r="AI116" s="593">
        <f t="shared" si="18"/>
        <v>294209.233</v>
      </c>
    </row>
    <row r="117" spans="1:35" ht="13.5" hidden="1" outlineLevel="1">
      <c r="A117" s="587">
        <v>43831</v>
      </c>
      <c r="B117" s="182" t="s">
        <v>591</v>
      </c>
      <c r="C117" s="592"/>
      <c r="D117" s="592"/>
      <c r="E117" s="592"/>
      <c r="F117" s="592"/>
      <c r="G117" s="592"/>
      <c r="H117" s="592"/>
      <c r="I117" s="592">
        <v>541306.363</v>
      </c>
      <c r="J117" s="592">
        <v>467891.879</v>
      </c>
      <c r="K117" s="592">
        <v>73414.484</v>
      </c>
      <c r="L117" s="592">
        <v>21919.033</v>
      </c>
      <c r="M117" s="592">
        <v>13682.321</v>
      </c>
      <c r="N117" s="592">
        <v>8236.712</v>
      </c>
      <c r="O117" s="592"/>
      <c r="P117" s="592"/>
      <c r="Q117" s="592"/>
      <c r="R117" s="592"/>
      <c r="S117" s="592"/>
      <c r="T117" s="592"/>
      <c r="U117" s="592"/>
      <c r="V117" s="592"/>
      <c r="W117" s="592"/>
      <c r="X117" s="592"/>
      <c r="Y117" s="592"/>
      <c r="Z117" s="592"/>
      <c r="AA117" s="592">
        <v>563225.396</v>
      </c>
      <c r="AB117" s="592">
        <v>481574.2</v>
      </c>
      <c r="AC117" s="592">
        <v>81651.196</v>
      </c>
      <c r="AD117" s="592"/>
      <c r="AE117" s="592"/>
      <c r="AF117" s="592"/>
      <c r="AG117" s="592">
        <f t="shared" si="16"/>
        <v>563225.3960000001</v>
      </c>
      <c r="AH117" s="592">
        <f t="shared" si="17"/>
        <v>481574.2</v>
      </c>
      <c r="AI117" s="592">
        <f t="shared" si="18"/>
        <v>81651.196</v>
      </c>
    </row>
    <row r="118" spans="1:35" ht="13.5" hidden="1" outlineLevel="1">
      <c r="A118" s="587">
        <v>43831</v>
      </c>
      <c r="B118" s="182" t="s">
        <v>592</v>
      </c>
      <c r="C118" s="593"/>
      <c r="D118" s="593"/>
      <c r="E118" s="593"/>
      <c r="F118" s="593"/>
      <c r="G118" s="593"/>
      <c r="H118" s="593"/>
      <c r="I118" s="593"/>
      <c r="J118" s="593"/>
      <c r="K118" s="593"/>
      <c r="L118" s="593">
        <v>2854.731</v>
      </c>
      <c r="M118" s="593">
        <v>2854.731</v>
      </c>
      <c r="N118" s="593">
        <v>0</v>
      </c>
      <c r="O118" s="593"/>
      <c r="P118" s="593"/>
      <c r="Q118" s="593"/>
      <c r="R118" s="593"/>
      <c r="S118" s="593"/>
      <c r="T118" s="593"/>
      <c r="U118" s="593"/>
      <c r="V118" s="593"/>
      <c r="W118" s="593"/>
      <c r="X118" s="593">
        <v>15091.96</v>
      </c>
      <c r="Y118" s="593">
        <v>15091.96</v>
      </c>
      <c r="Z118" s="593">
        <v>0</v>
      </c>
      <c r="AA118" s="593">
        <v>17946.691</v>
      </c>
      <c r="AB118" s="593">
        <v>17946.691</v>
      </c>
      <c r="AC118" s="593">
        <v>0</v>
      </c>
      <c r="AD118" s="593"/>
      <c r="AE118" s="593"/>
      <c r="AF118" s="593"/>
      <c r="AG118" s="593">
        <f aca="true" t="shared" si="19" ref="AG118:AH124">C118+F118+I118+L118</f>
        <v>2854.731</v>
      </c>
      <c r="AH118" s="593">
        <f t="shared" si="19"/>
        <v>2854.731</v>
      </c>
      <c r="AI118" s="593">
        <f aca="true" t="shared" si="20" ref="AI118:AI124">E118+H118+K118+N118</f>
        <v>0</v>
      </c>
    </row>
    <row r="119" spans="1:35" ht="13.5" hidden="1" outlineLevel="1">
      <c r="A119" s="587">
        <v>43831</v>
      </c>
      <c r="B119" s="182" t="s">
        <v>593</v>
      </c>
      <c r="C119" s="592"/>
      <c r="D119" s="592"/>
      <c r="E119" s="592"/>
      <c r="F119" s="592"/>
      <c r="G119" s="592"/>
      <c r="H119" s="592"/>
      <c r="I119" s="592"/>
      <c r="J119" s="592"/>
      <c r="K119" s="592"/>
      <c r="L119" s="592"/>
      <c r="M119" s="592"/>
      <c r="N119" s="592"/>
      <c r="O119" s="592">
        <v>94637.929</v>
      </c>
      <c r="P119" s="592">
        <v>92029.868</v>
      </c>
      <c r="Q119" s="592">
        <v>2608.061</v>
      </c>
      <c r="R119" s="592"/>
      <c r="S119" s="592"/>
      <c r="T119" s="592"/>
      <c r="U119" s="592"/>
      <c r="V119" s="592"/>
      <c r="W119" s="592"/>
      <c r="X119" s="592"/>
      <c r="Y119" s="592"/>
      <c r="Z119" s="592"/>
      <c r="AA119" s="592"/>
      <c r="AB119" s="592"/>
      <c r="AC119" s="592"/>
      <c r="AD119" s="592"/>
      <c r="AE119" s="592"/>
      <c r="AF119" s="592"/>
      <c r="AG119" s="592">
        <f t="shared" si="19"/>
        <v>0</v>
      </c>
      <c r="AH119" s="592">
        <f t="shared" si="19"/>
        <v>0</v>
      </c>
      <c r="AI119" s="592">
        <f t="shared" si="20"/>
        <v>0</v>
      </c>
    </row>
    <row r="120" spans="1:35" ht="13.5" hidden="1" outlineLevel="1">
      <c r="A120" s="587">
        <v>43831</v>
      </c>
      <c r="B120" s="182" t="s">
        <v>594</v>
      </c>
      <c r="C120" s="593"/>
      <c r="D120" s="593"/>
      <c r="E120" s="593"/>
      <c r="F120" s="593"/>
      <c r="G120" s="593"/>
      <c r="H120" s="593"/>
      <c r="I120" s="593">
        <v>163735.995</v>
      </c>
      <c r="J120" s="593">
        <v>163735.995</v>
      </c>
      <c r="K120" s="593">
        <v>0</v>
      </c>
      <c r="L120" s="593">
        <v>48747.098</v>
      </c>
      <c r="M120" s="593">
        <v>47766.431</v>
      </c>
      <c r="N120" s="593">
        <v>980.667</v>
      </c>
      <c r="O120" s="593">
        <v>428851.761</v>
      </c>
      <c r="P120" s="593">
        <v>56975.752</v>
      </c>
      <c r="Q120" s="593">
        <v>371876.009</v>
      </c>
      <c r="R120" s="593"/>
      <c r="S120" s="593"/>
      <c r="T120" s="593"/>
      <c r="U120" s="593">
        <v>19633.903</v>
      </c>
      <c r="V120" s="593">
        <v>19633.903</v>
      </c>
      <c r="W120" s="593">
        <v>0</v>
      </c>
      <c r="X120" s="593"/>
      <c r="Y120" s="593"/>
      <c r="Z120" s="593"/>
      <c r="AA120" s="593">
        <v>212483.093</v>
      </c>
      <c r="AB120" s="593">
        <v>211502.426</v>
      </c>
      <c r="AC120" s="593">
        <v>980.667</v>
      </c>
      <c r="AD120" s="593"/>
      <c r="AE120" s="593"/>
      <c r="AF120" s="593"/>
      <c r="AG120" s="593">
        <f t="shared" si="19"/>
        <v>212483.093</v>
      </c>
      <c r="AH120" s="593">
        <f t="shared" si="19"/>
        <v>211502.42599999998</v>
      </c>
      <c r="AI120" s="593">
        <f t="shared" si="20"/>
        <v>980.667</v>
      </c>
    </row>
    <row r="121" spans="1:35" ht="13.5" hidden="1" outlineLevel="1">
      <c r="A121" s="587">
        <v>43831</v>
      </c>
      <c r="B121" s="182" t="s">
        <v>670</v>
      </c>
      <c r="C121" s="592"/>
      <c r="D121" s="592"/>
      <c r="E121" s="592"/>
      <c r="F121" s="592"/>
      <c r="G121" s="592"/>
      <c r="H121" s="592"/>
      <c r="I121" s="592"/>
      <c r="J121" s="592"/>
      <c r="K121" s="592"/>
      <c r="L121" s="592"/>
      <c r="M121" s="592"/>
      <c r="N121" s="592"/>
      <c r="O121" s="592"/>
      <c r="P121" s="592"/>
      <c r="Q121" s="592"/>
      <c r="R121" s="592"/>
      <c r="S121" s="592"/>
      <c r="T121" s="592"/>
      <c r="U121" s="592"/>
      <c r="V121" s="592"/>
      <c r="W121" s="592"/>
      <c r="X121" s="592">
        <v>43961.818</v>
      </c>
      <c r="Y121" s="592">
        <v>43961.818</v>
      </c>
      <c r="Z121" s="592">
        <v>0</v>
      </c>
      <c r="AA121" s="592">
        <v>43961.818</v>
      </c>
      <c r="AB121" s="592">
        <v>43961.818</v>
      </c>
      <c r="AC121" s="592">
        <v>0</v>
      </c>
      <c r="AD121" s="592"/>
      <c r="AE121" s="592"/>
      <c r="AF121" s="592"/>
      <c r="AG121" s="592">
        <f t="shared" si="19"/>
        <v>0</v>
      </c>
      <c r="AH121" s="592">
        <f t="shared" si="19"/>
        <v>0</v>
      </c>
      <c r="AI121" s="592">
        <f t="shared" si="20"/>
        <v>0</v>
      </c>
    </row>
    <row r="122" spans="1:35" ht="13.5" hidden="1" outlineLevel="1">
      <c r="A122" s="587">
        <v>43831</v>
      </c>
      <c r="B122" s="182" t="s">
        <v>595</v>
      </c>
      <c r="C122" s="593"/>
      <c r="D122" s="593"/>
      <c r="E122" s="593"/>
      <c r="F122" s="593">
        <v>2026315.309</v>
      </c>
      <c r="G122" s="593">
        <v>1961163.938</v>
      </c>
      <c r="H122" s="593">
        <v>65151.371</v>
      </c>
      <c r="I122" s="593">
        <v>29714489.852</v>
      </c>
      <c r="J122" s="593">
        <v>28277875.589</v>
      </c>
      <c r="K122" s="593">
        <v>1436614.263</v>
      </c>
      <c r="L122" s="593">
        <v>33384555.429</v>
      </c>
      <c r="M122" s="593">
        <v>31193084.539</v>
      </c>
      <c r="N122" s="593">
        <v>2191470.89</v>
      </c>
      <c r="O122" s="593">
        <v>207691.565</v>
      </c>
      <c r="P122" s="593">
        <v>203847.949</v>
      </c>
      <c r="Q122" s="593">
        <v>3843.616</v>
      </c>
      <c r="R122" s="593">
        <v>11930115.785</v>
      </c>
      <c r="S122" s="593">
        <v>11294355.149</v>
      </c>
      <c r="T122" s="593">
        <v>635760.636</v>
      </c>
      <c r="U122" s="593">
        <v>1308043.412</v>
      </c>
      <c r="V122" s="593">
        <v>1265434.186</v>
      </c>
      <c r="W122" s="593">
        <v>42609.226</v>
      </c>
      <c r="X122" s="593">
        <v>869064.411</v>
      </c>
      <c r="Y122" s="593">
        <v>809944.171</v>
      </c>
      <c r="Z122" s="593">
        <v>59120.24</v>
      </c>
      <c r="AA122" s="593">
        <v>65994425.001</v>
      </c>
      <c r="AB122" s="593">
        <v>62242068.237</v>
      </c>
      <c r="AC122" s="593">
        <v>3752356.764</v>
      </c>
      <c r="AD122" s="593"/>
      <c r="AE122" s="593"/>
      <c r="AF122" s="593"/>
      <c r="AG122" s="593">
        <f t="shared" si="19"/>
        <v>65125360.59</v>
      </c>
      <c r="AH122" s="593">
        <f t="shared" si="19"/>
        <v>61432124.066</v>
      </c>
      <c r="AI122" s="593">
        <f t="shared" si="20"/>
        <v>3693236.524</v>
      </c>
    </row>
    <row r="123" spans="1:35" ht="13.5" hidden="1" outlineLevel="1">
      <c r="A123" s="587">
        <v>43831</v>
      </c>
      <c r="B123" s="182" t="s">
        <v>596</v>
      </c>
      <c r="C123" s="592"/>
      <c r="D123" s="592"/>
      <c r="E123" s="592"/>
      <c r="F123" s="592">
        <v>6305100.641</v>
      </c>
      <c r="G123" s="592">
        <v>6074298.803</v>
      </c>
      <c r="H123" s="592">
        <v>230801.838</v>
      </c>
      <c r="I123" s="592">
        <v>115920316.095</v>
      </c>
      <c r="J123" s="592">
        <v>112847200.333</v>
      </c>
      <c r="K123" s="592">
        <v>3073115.762</v>
      </c>
      <c r="L123" s="592">
        <v>10171400.97</v>
      </c>
      <c r="M123" s="592">
        <v>9828797.568</v>
      </c>
      <c r="N123" s="592">
        <v>342603.402</v>
      </c>
      <c r="O123" s="592"/>
      <c r="P123" s="592"/>
      <c r="Q123" s="592"/>
      <c r="R123" s="592">
        <v>3249430.534</v>
      </c>
      <c r="S123" s="592">
        <v>3203243.166</v>
      </c>
      <c r="T123" s="592">
        <v>46187.368</v>
      </c>
      <c r="U123" s="592">
        <v>1094297.171</v>
      </c>
      <c r="V123" s="592">
        <v>1060539.852</v>
      </c>
      <c r="W123" s="592">
        <v>33757.319</v>
      </c>
      <c r="X123" s="592">
        <v>1250593.18</v>
      </c>
      <c r="Y123" s="592">
        <v>1244391.47</v>
      </c>
      <c r="Z123" s="592">
        <v>6201.71</v>
      </c>
      <c r="AA123" s="592">
        <v>133647410.886</v>
      </c>
      <c r="AB123" s="592">
        <v>129994688.174</v>
      </c>
      <c r="AC123" s="592">
        <v>3652722.712</v>
      </c>
      <c r="AD123" s="592"/>
      <c r="AE123" s="592"/>
      <c r="AF123" s="592"/>
      <c r="AG123" s="592">
        <f t="shared" si="19"/>
        <v>132396817.706</v>
      </c>
      <c r="AH123" s="592">
        <f t="shared" si="19"/>
        <v>128750296.70400001</v>
      </c>
      <c r="AI123" s="592">
        <f t="shared" si="20"/>
        <v>3646521.0020000003</v>
      </c>
    </row>
    <row r="124" spans="1:35" ht="13.5" hidden="1" outlineLevel="1">
      <c r="A124" s="587">
        <v>43831</v>
      </c>
      <c r="B124" s="182" t="s">
        <v>597</v>
      </c>
      <c r="C124" s="593"/>
      <c r="D124" s="593"/>
      <c r="E124" s="593"/>
      <c r="F124" s="593">
        <v>114.03</v>
      </c>
      <c r="G124" s="593">
        <v>0</v>
      </c>
      <c r="H124" s="593">
        <v>114.03</v>
      </c>
      <c r="I124" s="593">
        <v>4939060.931</v>
      </c>
      <c r="J124" s="593">
        <v>4910726.316</v>
      </c>
      <c r="K124" s="593">
        <v>28334.615</v>
      </c>
      <c r="L124" s="593">
        <v>3284115.55</v>
      </c>
      <c r="M124" s="593">
        <v>3240691.549</v>
      </c>
      <c r="N124" s="593">
        <v>43424.001</v>
      </c>
      <c r="O124" s="593">
        <v>2122610.89</v>
      </c>
      <c r="P124" s="593">
        <v>2122610.89</v>
      </c>
      <c r="Q124" s="593">
        <v>0</v>
      </c>
      <c r="R124" s="593">
        <v>324848.468</v>
      </c>
      <c r="S124" s="593">
        <v>313524.499</v>
      </c>
      <c r="T124" s="593">
        <v>11323.969</v>
      </c>
      <c r="U124" s="593">
        <v>284358.616</v>
      </c>
      <c r="V124" s="593">
        <v>268465.304</v>
      </c>
      <c r="W124" s="593">
        <v>15893.312</v>
      </c>
      <c r="X124" s="593"/>
      <c r="Y124" s="593"/>
      <c r="Z124" s="593"/>
      <c r="AA124" s="593">
        <v>8223290.511</v>
      </c>
      <c r="AB124" s="593">
        <v>8151417.865</v>
      </c>
      <c r="AC124" s="593">
        <v>71872.646</v>
      </c>
      <c r="AD124" s="593"/>
      <c r="AE124" s="593"/>
      <c r="AF124" s="593"/>
      <c r="AG124" s="593">
        <f t="shared" si="19"/>
        <v>8223290.511</v>
      </c>
      <c r="AH124" s="593">
        <f t="shared" si="19"/>
        <v>8151417.865</v>
      </c>
      <c r="AI124" s="593">
        <f t="shared" si="20"/>
        <v>71872.646</v>
      </c>
    </row>
    <row r="125" spans="1:35" s="585" customFormat="1" ht="12.75" collapsed="1">
      <c r="A125" s="587">
        <v>43831</v>
      </c>
      <c r="B125" s="590" t="s">
        <v>598</v>
      </c>
      <c r="C125" s="591">
        <f>SUM(C102:C124)</f>
        <v>0</v>
      </c>
      <c r="D125" s="591">
        <f aca="true" t="shared" si="21" ref="D125:AI125">SUM(D102:D124)</f>
        <v>0</v>
      </c>
      <c r="E125" s="591">
        <f t="shared" si="21"/>
        <v>0</v>
      </c>
      <c r="F125" s="591">
        <f t="shared" si="21"/>
        <v>26101969.571</v>
      </c>
      <c r="G125" s="591">
        <f t="shared" si="21"/>
        <v>25623482.294</v>
      </c>
      <c r="H125" s="591">
        <f t="shared" si="21"/>
        <v>478487.277</v>
      </c>
      <c r="I125" s="591">
        <f t="shared" si="21"/>
        <v>514308275.674</v>
      </c>
      <c r="J125" s="591">
        <f t="shared" si="21"/>
        <v>502049089.56499994</v>
      </c>
      <c r="K125" s="591">
        <f t="shared" si="21"/>
        <v>12258022.225</v>
      </c>
      <c r="L125" s="591">
        <f t="shared" si="21"/>
        <v>215812398.766</v>
      </c>
      <c r="M125" s="591">
        <f t="shared" si="21"/>
        <v>206951617.33699998</v>
      </c>
      <c r="N125" s="591">
        <f t="shared" si="21"/>
        <v>8860781.429000001</v>
      </c>
      <c r="O125" s="591">
        <f t="shared" si="21"/>
        <v>11314879.831999999</v>
      </c>
      <c r="P125" s="591">
        <f t="shared" si="21"/>
        <v>10622161.844</v>
      </c>
      <c r="Q125" s="591">
        <f t="shared" si="21"/>
        <v>692717.988</v>
      </c>
      <c r="R125" s="591">
        <f t="shared" si="21"/>
        <v>36792798.693</v>
      </c>
      <c r="S125" s="591">
        <f t="shared" si="21"/>
        <v>35235283.912</v>
      </c>
      <c r="T125" s="591">
        <f t="shared" si="21"/>
        <v>1557514.7810000002</v>
      </c>
      <c r="U125" s="591">
        <f t="shared" si="21"/>
        <v>22829354.781</v>
      </c>
      <c r="V125" s="591">
        <f t="shared" si="21"/>
        <v>21735469.544000003</v>
      </c>
      <c r="W125" s="591">
        <f t="shared" si="21"/>
        <v>1093885.2369999997</v>
      </c>
      <c r="X125" s="591">
        <f t="shared" si="21"/>
        <v>8303771.432999999</v>
      </c>
      <c r="Y125" s="591">
        <f t="shared" si="21"/>
        <v>8077335.988</v>
      </c>
      <c r="Z125" s="591">
        <f t="shared" si="21"/>
        <v>226435.44499999998</v>
      </c>
      <c r="AA125" s="591">
        <f t="shared" si="21"/>
        <v>764526415.4440002</v>
      </c>
      <c r="AB125" s="591">
        <f t="shared" si="21"/>
        <v>742701525.184</v>
      </c>
      <c r="AC125" s="591">
        <f t="shared" si="21"/>
        <v>21823726.376000002</v>
      </c>
      <c r="AD125" s="591">
        <f t="shared" si="21"/>
        <v>0</v>
      </c>
      <c r="AE125" s="591">
        <f t="shared" si="21"/>
        <v>0</v>
      </c>
      <c r="AF125" s="591">
        <f t="shared" si="21"/>
        <v>0</v>
      </c>
      <c r="AG125" s="591">
        <f t="shared" si="21"/>
        <v>756222644.0110002</v>
      </c>
      <c r="AH125" s="591">
        <f t="shared" si="21"/>
        <v>734624189.196</v>
      </c>
      <c r="AI125" s="591">
        <f t="shared" si="21"/>
        <v>21597290.931</v>
      </c>
    </row>
    <row r="126" spans="1:35" ht="13.5" hidden="1" outlineLevel="1">
      <c r="A126" s="587">
        <v>43862</v>
      </c>
      <c r="B126" s="182" t="s">
        <v>574</v>
      </c>
      <c r="C126" s="593"/>
      <c r="D126" s="593"/>
      <c r="E126" s="593"/>
      <c r="F126" s="593">
        <v>1398741.222</v>
      </c>
      <c r="G126" s="593">
        <v>1368975.476</v>
      </c>
      <c r="H126" s="593">
        <v>29765.746</v>
      </c>
      <c r="I126" s="593">
        <v>109192.698</v>
      </c>
      <c r="J126" s="593">
        <v>96277.666</v>
      </c>
      <c r="K126" s="593">
        <v>12915.032</v>
      </c>
      <c r="L126" s="593">
        <v>5842500.787</v>
      </c>
      <c r="M126" s="593">
        <v>5556295.57</v>
      </c>
      <c r="N126" s="593">
        <v>286205.217</v>
      </c>
      <c r="O126" s="593"/>
      <c r="P126" s="593"/>
      <c r="Q126" s="593"/>
      <c r="R126" s="593">
        <v>424361.654</v>
      </c>
      <c r="S126" s="593">
        <v>385101.042</v>
      </c>
      <c r="T126" s="593">
        <v>39260.612</v>
      </c>
      <c r="U126" s="593">
        <v>174200.758</v>
      </c>
      <c r="V126" s="593">
        <v>173648.294</v>
      </c>
      <c r="W126" s="593">
        <v>552.464</v>
      </c>
      <c r="X126" s="593"/>
      <c r="Y126" s="593"/>
      <c r="Z126" s="593"/>
      <c r="AA126" s="593">
        <v>7350434.707</v>
      </c>
      <c r="AB126" s="593">
        <v>7021548.712</v>
      </c>
      <c r="AC126" s="593">
        <v>328885.995</v>
      </c>
      <c r="AD126" s="593"/>
      <c r="AE126" s="593"/>
      <c r="AF126" s="593"/>
      <c r="AG126" s="593">
        <f aca="true" t="shared" si="22" ref="AG126:AG148">C126+F126+I126+L126</f>
        <v>7350434.7069999995</v>
      </c>
      <c r="AH126" s="593">
        <f aca="true" t="shared" si="23" ref="AH126:AH148">D126+G126+J126+M126</f>
        <v>7021548.712</v>
      </c>
      <c r="AI126" s="593">
        <f aca="true" t="shared" si="24" ref="AI126:AI148">E126+H126+K126+N126</f>
        <v>328885.995</v>
      </c>
    </row>
    <row r="127" spans="1:35" ht="13.5" hidden="1" outlineLevel="1">
      <c r="A127" s="587">
        <v>43862</v>
      </c>
      <c r="B127" s="182" t="s">
        <v>576</v>
      </c>
      <c r="C127" s="592"/>
      <c r="D127" s="592"/>
      <c r="E127" s="592"/>
      <c r="F127" s="592"/>
      <c r="G127" s="592"/>
      <c r="H127" s="592"/>
      <c r="I127" s="592">
        <v>70952.217</v>
      </c>
      <c r="J127" s="592">
        <v>46835.549</v>
      </c>
      <c r="K127" s="592">
        <v>24116.668</v>
      </c>
      <c r="L127" s="592">
        <v>120311.631</v>
      </c>
      <c r="M127" s="592">
        <v>76935.02</v>
      </c>
      <c r="N127" s="592">
        <v>43376.611</v>
      </c>
      <c r="O127" s="592"/>
      <c r="P127" s="592"/>
      <c r="Q127" s="592"/>
      <c r="R127" s="592">
        <v>6103.439</v>
      </c>
      <c r="S127" s="592">
        <v>6103.439</v>
      </c>
      <c r="T127" s="592">
        <v>0</v>
      </c>
      <c r="U127" s="592">
        <v>115627.551</v>
      </c>
      <c r="V127" s="592">
        <v>48801.072</v>
      </c>
      <c r="W127" s="592">
        <v>66826.479</v>
      </c>
      <c r="X127" s="592"/>
      <c r="Y127" s="592"/>
      <c r="Z127" s="592"/>
      <c r="AA127" s="592">
        <v>191263.848</v>
      </c>
      <c r="AB127" s="592">
        <v>123770.569</v>
      </c>
      <c r="AC127" s="592">
        <v>67493.279</v>
      </c>
      <c r="AD127" s="592"/>
      <c r="AE127" s="592"/>
      <c r="AF127" s="592"/>
      <c r="AG127" s="592">
        <f t="shared" si="22"/>
        <v>191263.848</v>
      </c>
      <c r="AH127" s="592">
        <f t="shared" si="23"/>
        <v>123770.569</v>
      </c>
      <c r="AI127" s="592">
        <f t="shared" si="24"/>
        <v>67493.279</v>
      </c>
    </row>
    <row r="128" spans="1:35" ht="13.5" hidden="1" outlineLevel="1">
      <c r="A128" s="587">
        <v>43862</v>
      </c>
      <c r="B128" s="182" t="s">
        <v>577</v>
      </c>
      <c r="C128" s="593"/>
      <c r="D128" s="593"/>
      <c r="E128" s="593"/>
      <c r="F128" s="593"/>
      <c r="G128" s="593"/>
      <c r="H128" s="593"/>
      <c r="I128" s="593">
        <v>56978371.485</v>
      </c>
      <c r="J128" s="593">
        <v>55413745.417</v>
      </c>
      <c r="K128" s="593">
        <v>1564626.068</v>
      </c>
      <c r="L128" s="593">
        <v>23450430.219</v>
      </c>
      <c r="M128" s="593">
        <v>22806407.834</v>
      </c>
      <c r="N128" s="593">
        <v>644022.385</v>
      </c>
      <c r="O128" s="593"/>
      <c r="P128" s="593"/>
      <c r="Q128" s="593"/>
      <c r="R128" s="593">
        <v>3854266.348</v>
      </c>
      <c r="S128" s="593">
        <v>3771751.277</v>
      </c>
      <c r="T128" s="593">
        <v>82515.071</v>
      </c>
      <c r="U128" s="593">
        <v>329650.045</v>
      </c>
      <c r="V128" s="593">
        <v>307449.319</v>
      </c>
      <c r="W128" s="593">
        <v>22200.726</v>
      </c>
      <c r="X128" s="593">
        <v>1533001.418</v>
      </c>
      <c r="Y128" s="593">
        <v>1513200.652</v>
      </c>
      <c r="Z128" s="593">
        <v>19800.766</v>
      </c>
      <c r="AA128" s="593">
        <v>81961803.122</v>
      </c>
      <c r="AB128" s="593">
        <v>79733353.903</v>
      </c>
      <c r="AC128" s="593">
        <v>2228449.219</v>
      </c>
      <c r="AD128" s="593"/>
      <c r="AE128" s="593"/>
      <c r="AF128" s="593"/>
      <c r="AG128" s="593">
        <f t="shared" si="22"/>
        <v>80428801.704</v>
      </c>
      <c r="AH128" s="593">
        <f t="shared" si="23"/>
        <v>78220153.251</v>
      </c>
      <c r="AI128" s="593">
        <f t="shared" si="24"/>
        <v>2208648.4529999997</v>
      </c>
    </row>
    <row r="129" spans="1:35" ht="13.5" hidden="1" outlineLevel="1">
      <c r="A129" s="587">
        <v>43862</v>
      </c>
      <c r="B129" s="182" t="s">
        <v>599</v>
      </c>
      <c r="C129" s="592"/>
      <c r="D129" s="592"/>
      <c r="E129" s="592"/>
      <c r="F129" s="592">
        <v>926.08</v>
      </c>
      <c r="G129" s="592">
        <v>0</v>
      </c>
      <c r="H129" s="592">
        <v>926.08</v>
      </c>
      <c r="I129" s="592">
        <v>12973580.433</v>
      </c>
      <c r="J129" s="592">
        <v>12212895.124</v>
      </c>
      <c r="K129" s="592">
        <v>760685.309</v>
      </c>
      <c r="L129" s="592">
        <v>583712.544</v>
      </c>
      <c r="M129" s="592">
        <v>552800.935</v>
      </c>
      <c r="N129" s="592">
        <v>30911.609</v>
      </c>
      <c r="O129" s="592">
        <v>1829234.233</v>
      </c>
      <c r="P129" s="592">
        <v>1601188.482</v>
      </c>
      <c r="Q129" s="592">
        <v>228045.751</v>
      </c>
      <c r="R129" s="592">
        <v>27181.749</v>
      </c>
      <c r="S129" s="592">
        <v>25671.515</v>
      </c>
      <c r="T129" s="592">
        <v>1510.234</v>
      </c>
      <c r="U129" s="592">
        <v>29525.848</v>
      </c>
      <c r="V129" s="592">
        <v>29038.975</v>
      </c>
      <c r="W129" s="592">
        <v>486.873</v>
      </c>
      <c r="X129" s="592">
        <v>5308.779</v>
      </c>
      <c r="Y129" s="592">
        <v>4901.929</v>
      </c>
      <c r="Z129" s="592">
        <v>406.85</v>
      </c>
      <c r="AA129" s="592">
        <v>13563527.836</v>
      </c>
      <c r="AB129" s="592">
        <v>12770597.988</v>
      </c>
      <c r="AC129" s="592">
        <v>792929.848</v>
      </c>
      <c r="AD129" s="592"/>
      <c r="AE129" s="592"/>
      <c r="AF129" s="592"/>
      <c r="AG129" s="592">
        <f t="shared" si="22"/>
        <v>13558219.057</v>
      </c>
      <c r="AH129" s="592">
        <f t="shared" si="23"/>
        <v>12765696.059</v>
      </c>
      <c r="AI129" s="592">
        <f t="shared" si="24"/>
        <v>792522.998</v>
      </c>
    </row>
    <row r="130" spans="1:35" ht="13.5" hidden="1" outlineLevel="1">
      <c r="A130" s="587">
        <v>43862</v>
      </c>
      <c r="B130" s="182" t="s">
        <v>666</v>
      </c>
      <c r="C130" s="593"/>
      <c r="D130" s="593"/>
      <c r="E130" s="593"/>
      <c r="F130" s="593">
        <v>11823.442</v>
      </c>
      <c r="G130" s="593">
        <v>11823.442</v>
      </c>
      <c r="H130" s="593">
        <v>0</v>
      </c>
      <c r="I130" s="593">
        <v>18983.932</v>
      </c>
      <c r="J130" s="593">
        <v>14997.406</v>
      </c>
      <c r="K130" s="593">
        <v>3986.526</v>
      </c>
      <c r="L130" s="593">
        <v>19997.26</v>
      </c>
      <c r="M130" s="593">
        <v>14508.623</v>
      </c>
      <c r="N130" s="593">
        <v>5488.637</v>
      </c>
      <c r="O130" s="593">
        <v>236.762</v>
      </c>
      <c r="P130" s="593">
        <v>236.762</v>
      </c>
      <c r="Q130" s="593">
        <v>0</v>
      </c>
      <c r="R130" s="593">
        <v>31272.447</v>
      </c>
      <c r="S130" s="593">
        <v>25966.557</v>
      </c>
      <c r="T130" s="593">
        <v>5305.89</v>
      </c>
      <c r="U130" s="593">
        <v>32660.573</v>
      </c>
      <c r="V130" s="593">
        <v>29776.457</v>
      </c>
      <c r="W130" s="593">
        <v>2884.116</v>
      </c>
      <c r="X130" s="593"/>
      <c r="Y130" s="593"/>
      <c r="Z130" s="593"/>
      <c r="AA130" s="593">
        <v>50804.634</v>
      </c>
      <c r="AB130" s="593">
        <v>41329.471</v>
      </c>
      <c r="AC130" s="593">
        <v>9475.163</v>
      </c>
      <c r="AD130" s="593"/>
      <c r="AE130" s="593"/>
      <c r="AF130" s="593"/>
      <c r="AG130" s="593">
        <f t="shared" si="22"/>
        <v>50804.634</v>
      </c>
      <c r="AH130" s="593">
        <f t="shared" si="23"/>
        <v>41329.471</v>
      </c>
      <c r="AI130" s="593">
        <f t="shared" si="24"/>
        <v>9475.163</v>
      </c>
    </row>
    <row r="131" spans="1:35" ht="13.5" hidden="1" outlineLevel="1">
      <c r="A131" s="587">
        <v>43862</v>
      </c>
      <c r="B131" s="182" t="s">
        <v>580</v>
      </c>
      <c r="C131" s="592"/>
      <c r="D131" s="592"/>
      <c r="E131" s="592"/>
      <c r="F131" s="592"/>
      <c r="G131" s="592"/>
      <c r="H131" s="592"/>
      <c r="I131" s="592">
        <v>221563.534</v>
      </c>
      <c r="J131" s="592">
        <v>214014.565</v>
      </c>
      <c r="K131" s="592">
        <v>7548.969</v>
      </c>
      <c r="L131" s="592">
        <v>45325.441</v>
      </c>
      <c r="M131" s="592">
        <v>40672.871</v>
      </c>
      <c r="N131" s="592">
        <v>4652.57</v>
      </c>
      <c r="O131" s="592"/>
      <c r="P131" s="592"/>
      <c r="Q131" s="592"/>
      <c r="R131" s="592"/>
      <c r="S131" s="592"/>
      <c r="T131" s="592"/>
      <c r="U131" s="592">
        <v>51192.437</v>
      </c>
      <c r="V131" s="592">
        <v>49696.558</v>
      </c>
      <c r="W131" s="592">
        <v>1495.879</v>
      </c>
      <c r="X131" s="592">
        <v>44166.167</v>
      </c>
      <c r="Y131" s="592">
        <v>42803.6</v>
      </c>
      <c r="Z131" s="592">
        <v>1362.567</v>
      </c>
      <c r="AA131" s="592">
        <v>311055.142</v>
      </c>
      <c r="AB131" s="592">
        <v>297491.036</v>
      </c>
      <c r="AC131" s="592">
        <v>13564.106</v>
      </c>
      <c r="AD131" s="592"/>
      <c r="AE131" s="592"/>
      <c r="AF131" s="592"/>
      <c r="AG131" s="592">
        <f t="shared" si="22"/>
        <v>266888.97500000003</v>
      </c>
      <c r="AH131" s="592">
        <f t="shared" si="23"/>
        <v>254687.436</v>
      </c>
      <c r="AI131" s="592">
        <f t="shared" si="24"/>
        <v>12201.539</v>
      </c>
    </row>
    <row r="132" spans="1:35" ht="13.5" hidden="1" outlineLevel="1">
      <c r="A132" s="587">
        <v>43862</v>
      </c>
      <c r="B132" s="182" t="s">
        <v>581</v>
      </c>
      <c r="C132" s="593"/>
      <c r="D132" s="593"/>
      <c r="E132" s="593"/>
      <c r="F132" s="593">
        <v>234420.834</v>
      </c>
      <c r="G132" s="593">
        <v>227263.88</v>
      </c>
      <c r="H132" s="593">
        <v>7156.954</v>
      </c>
      <c r="I132" s="593">
        <v>5078553.739</v>
      </c>
      <c r="J132" s="593">
        <v>4795903.447</v>
      </c>
      <c r="K132" s="593">
        <v>282650.292</v>
      </c>
      <c r="L132" s="593"/>
      <c r="M132" s="593"/>
      <c r="N132" s="593"/>
      <c r="O132" s="593">
        <v>27462.467</v>
      </c>
      <c r="P132" s="593">
        <v>27462.467</v>
      </c>
      <c r="Q132" s="593">
        <v>0</v>
      </c>
      <c r="R132" s="593">
        <v>574615.071</v>
      </c>
      <c r="S132" s="593">
        <v>560643.576</v>
      </c>
      <c r="T132" s="593">
        <v>13971.495</v>
      </c>
      <c r="U132" s="593">
        <v>894557.222</v>
      </c>
      <c r="V132" s="593">
        <v>855166.357</v>
      </c>
      <c r="W132" s="593">
        <v>39390.865</v>
      </c>
      <c r="X132" s="593"/>
      <c r="Y132" s="593"/>
      <c r="Z132" s="593"/>
      <c r="AA132" s="593">
        <v>5312974.573</v>
      </c>
      <c r="AB132" s="593">
        <v>5023167.327</v>
      </c>
      <c r="AC132" s="593">
        <v>289807.246</v>
      </c>
      <c r="AD132" s="593"/>
      <c r="AE132" s="593"/>
      <c r="AF132" s="593"/>
      <c r="AG132" s="593">
        <f t="shared" si="22"/>
        <v>5312974.573</v>
      </c>
      <c r="AH132" s="593">
        <f t="shared" si="23"/>
        <v>5023167.327</v>
      </c>
      <c r="AI132" s="593">
        <f t="shared" si="24"/>
        <v>289807.24600000004</v>
      </c>
    </row>
    <row r="133" spans="1:35" ht="13.5" hidden="1" outlineLevel="1">
      <c r="A133" s="587">
        <v>43862</v>
      </c>
      <c r="B133" s="182" t="s">
        <v>582</v>
      </c>
      <c r="C133" s="592"/>
      <c r="D133" s="592"/>
      <c r="E133" s="592"/>
      <c r="F133" s="592"/>
      <c r="G133" s="592"/>
      <c r="H133" s="592"/>
      <c r="I133" s="592"/>
      <c r="J133" s="592"/>
      <c r="K133" s="592"/>
      <c r="L133" s="592"/>
      <c r="M133" s="592"/>
      <c r="N133" s="592"/>
      <c r="O133" s="592">
        <v>89520.305</v>
      </c>
      <c r="P133" s="592">
        <v>88074.695</v>
      </c>
      <c r="Q133" s="592">
        <v>1445.61</v>
      </c>
      <c r="R133" s="592"/>
      <c r="S133" s="592"/>
      <c r="T133" s="592"/>
      <c r="U133" s="592"/>
      <c r="V133" s="592"/>
      <c r="W133" s="592"/>
      <c r="X133" s="592"/>
      <c r="Y133" s="592"/>
      <c r="Z133" s="592"/>
      <c r="AA133" s="592"/>
      <c r="AB133" s="592"/>
      <c r="AC133" s="592"/>
      <c r="AD133" s="592"/>
      <c r="AE133" s="592"/>
      <c r="AF133" s="592"/>
      <c r="AG133" s="592">
        <f t="shared" si="22"/>
        <v>0</v>
      </c>
      <c r="AH133" s="592">
        <f t="shared" si="23"/>
        <v>0</v>
      </c>
      <c r="AI133" s="592">
        <f t="shared" si="24"/>
        <v>0</v>
      </c>
    </row>
    <row r="134" spans="1:35" ht="13.5" hidden="1" outlineLevel="1">
      <c r="A134" s="587">
        <v>43862</v>
      </c>
      <c r="B134" s="182" t="s">
        <v>584</v>
      </c>
      <c r="C134" s="593"/>
      <c r="D134" s="593"/>
      <c r="E134" s="593"/>
      <c r="F134" s="593">
        <v>10285954.747</v>
      </c>
      <c r="G134" s="593">
        <v>10211100.922</v>
      </c>
      <c r="H134" s="593">
        <v>74853.825</v>
      </c>
      <c r="I134" s="593">
        <v>149910971.703</v>
      </c>
      <c r="J134" s="593">
        <v>148271133.104</v>
      </c>
      <c r="K134" s="593">
        <v>1638679.221</v>
      </c>
      <c r="L134" s="593">
        <v>475238.418</v>
      </c>
      <c r="M134" s="593">
        <v>382626.587</v>
      </c>
      <c r="N134" s="593">
        <v>92611.831</v>
      </c>
      <c r="O134" s="593">
        <v>4504430.642</v>
      </c>
      <c r="P134" s="593">
        <v>4461000.694</v>
      </c>
      <c r="Q134" s="593">
        <v>43429.948</v>
      </c>
      <c r="R134" s="593">
        <v>1535771.355</v>
      </c>
      <c r="S134" s="593">
        <v>1458442.441</v>
      </c>
      <c r="T134" s="593">
        <v>77328.914</v>
      </c>
      <c r="U134" s="593">
        <v>1921706.097</v>
      </c>
      <c r="V134" s="593">
        <v>1871889.941</v>
      </c>
      <c r="W134" s="593">
        <v>49816.156</v>
      </c>
      <c r="X134" s="593">
        <v>219695.778</v>
      </c>
      <c r="Y134" s="593">
        <v>215524.59</v>
      </c>
      <c r="Z134" s="593">
        <v>4171.188</v>
      </c>
      <c r="AA134" s="593">
        <v>160891860.646</v>
      </c>
      <c r="AB134" s="593">
        <v>159080385.203</v>
      </c>
      <c r="AC134" s="593">
        <v>1810316.065</v>
      </c>
      <c r="AD134" s="593"/>
      <c r="AE134" s="593"/>
      <c r="AF134" s="593"/>
      <c r="AG134" s="593">
        <f t="shared" si="22"/>
        <v>160672164.86800003</v>
      </c>
      <c r="AH134" s="593">
        <f t="shared" si="23"/>
        <v>158864860.613</v>
      </c>
      <c r="AI134" s="593">
        <f t="shared" si="24"/>
        <v>1806144.8769999999</v>
      </c>
    </row>
    <row r="135" spans="1:35" ht="13.5" hidden="1" outlineLevel="1">
      <c r="A135" s="587">
        <v>43862</v>
      </c>
      <c r="B135" s="182" t="s">
        <v>585</v>
      </c>
      <c r="C135" s="592"/>
      <c r="D135" s="592"/>
      <c r="E135" s="592"/>
      <c r="F135" s="592">
        <v>5107046.39</v>
      </c>
      <c r="G135" s="592">
        <v>5057375.07</v>
      </c>
      <c r="H135" s="592">
        <v>49671.32</v>
      </c>
      <c r="I135" s="592">
        <v>4982862.672</v>
      </c>
      <c r="J135" s="592">
        <v>4780006.689</v>
      </c>
      <c r="K135" s="592">
        <v>202855.983</v>
      </c>
      <c r="L135" s="592">
        <v>9557.383</v>
      </c>
      <c r="M135" s="592">
        <v>9557.383</v>
      </c>
      <c r="N135" s="592">
        <v>0</v>
      </c>
      <c r="O135" s="592">
        <v>335718.919</v>
      </c>
      <c r="P135" s="592">
        <v>325540.524</v>
      </c>
      <c r="Q135" s="592">
        <v>10178.395</v>
      </c>
      <c r="R135" s="592">
        <v>226172.671</v>
      </c>
      <c r="S135" s="592">
        <v>223976.531</v>
      </c>
      <c r="T135" s="592">
        <v>2196.14</v>
      </c>
      <c r="U135" s="592">
        <v>205775.545</v>
      </c>
      <c r="V135" s="592">
        <v>205751.305</v>
      </c>
      <c r="W135" s="592">
        <v>24.24</v>
      </c>
      <c r="X135" s="592"/>
      <c r="Y135" s="592"/>
      <c r="Z135" s="592"/>
      <c r="AA135" s="592">
        <v>10099466.445</v>
      </c>
      <c r="AB135" s="592">
        <v>9846939.142</v>
      </c>
      <c r="AC135" s="592">
        <v>252527.303</v>
      </c>
      <c r="AD135" s="592"/>
      <c r="AE135" s="592"/>
      <c r="AF135" s="592"/>
      <c r="AG135" s="592">
        <f t="shared" si="22"/>
        <v>10099466.444999998</v>
      </c>
      <c r="AH135" s="592">
        <f t="shared" si="23"/>
        <v>9846939.141999999</v>
      </c>
      <c r="AI135" s="592">
        <f t="shared" si="24"/>
        <v>252527.303</v>
      </c>
    </row>
    <row r="136" spans="1:35" ht="13.5" hidden="1" outlineLevel="1">
      <c r="A136" s="587">
        <v>43862</v>
      </c>
      <c r="B136" s="182" t="s">
        <v>586</v>
      </c>
      <c r="C136" s="593"/>
      <c r="D136" s="593"/>
      <c r="E136" s="593"/>
      <c r="F136" s="593">
        <v>3035.767</v>
      </c>
      <c r="G136" s="593">
        <v>3035.767</v>
      </c>
      <c r="H136" s="593">
        <v>0</v>
      </c>
      <c r="I136" s="593">
        <v>38034.948</v>
      </c>
      <c r="J136" s="593">
        <v>37477.96</v>
      </c>
      <c r="K136" s="593">
        <v>556.988</v>
      </c>
      <c r="L136" s="593"/>
      <c r="M136" s="593"/>
      <c r="N136" s="593"/>
      <c r="O136" s="593"/>
      <c r="P136" s="593"/>
      <c r="Q136" s="593"/>
      <c r="R136" s="593"/>
      <c r="S136" s="593"/>
      <c r="T136" s="593"/>
      <c r="U136" s="593">
        <v>1328.297</v>
      </c>
      <c r="V136" s="593">
        <v>656.023</v>
      </c>
      <c r="W136" s="593">
        <v>672.274</v>
      </c>
      <c r="X136" s="593"/>
      <c r="Y136" s="593"/>
      <c r="Z136" s="593"/>
      <c r="AA136" s="593">
        <v>41070.715</v>
      </c>
      <c r="AB136" s="593">
        <v>40513.727</v>
      </c>
      <c r="AC136" s="593">
        <v>556.988</v>
      </c>
      <c r="AD136" s="593"/>
      <c r="AE136" s="593"/>
      <c r="AF136" s="593"/>
      <c r="AG136" s="593">
        <f t="shared" si="22"/>
        <v>41070.715</v>
      </c>
      <c r="AH136" s="593">
        <f t="shared" si="23"/>
        <v>40513.727</v>
      </c>
      <c r="AI136" s="593">
        <f t="shared" si="24"/>
        <v>556.988</v>
      </c>
    </row>
    <row r="137" spans="1:35" ht="13.5" hidden="1" outlineLevel="1">
      <c r="A137" s="587">
        <v>43862</v>
      </c>
      <c r="B137" s="182" t="s">
        <v>587</v>
      </c>
      <c r="C137" s="592"/>
      <c r="D137" s="592"/>
      <c r="E137" s="592"/>
      <c r="F137" s="592">
        <v>758995.239</v>
      </c>
      <c r="G137" s="592">
        <v>732379.984</v>
      </c>
      <c r="H137" s="592">
        <v>26615.255</v>
      </c>
      <c r="I137" s="592">
        <v>78726342.329</v>
      </c>
      <c r="J137" s="592">
        <v>77263242.59</v>
      </c>
      <c r="K137" s="592">
        <v>1463099.739</v>
      </c>
      <c r="L137" s="592">
        <v>137551076.01</v>
      </c>
      <c r="M137" s="592">
        <v>132834782.449</v>
      </c>
      <c r="N137" s="592">
        <v>4716293.561</v>
      </c>
      <c r="O137" s="592">
        <v>410862.908</v>
      </c>
      <c r="P137" s="592">
        <v>404057.514</v>
      </c>
      <c r="Q137" s="592">
        <v>6805.394</v>
      </c>
      <c r="R137" s="592">
        <v>4988651.029</v>
      </c>
      <c r="S137" s="592">
        <v>4919904.348</v>
      </c>
      <c r="T137" s="592">
        <v>68746.681</v>
      </c>
      <c r="U137" s="592">
        <v>13401236.606</v>
      </c>
      <c r="V137" s="592">
        <v>12726962.519</v>
      </c>
      <c r="W137" s="592">
        <v>674274.087</v>
      </c>
      <c r="X137" s="592">
        <v>2818272.622</v>
      </c>
      <c r="Y137" s="592">
        <v>2734680.684</v>
      </c>
      <c r="Z137" s="592">
        <v>83591.938</v>
      </c>
      <c r="AA137" s="592">
        <v>219854686.2</v>
      </c>
      <c r="AB137" s="592">
        <v>213565085.707</v>
      </c>
      <c r="AC137" s="592">
        <v>6289600.493</v>
      </c>
      <c r="AD137" s="592"/>
      <c r="AE137" s="592"/>
      <c r="AF137" s="592"/>
      <c r="AG137" s="592">
        <f t="shared" si="22"/>
        <v>217036413.57799998</v>
      </c>
      <c r="AH137" s="592">
        <f t="shared" si="23"/>
        <v>210830405.023</v>
      </c>
      <c r="AI137" s="592">
        <f t="shared" si="24"/>
        <v>6206008.555</v>
      </c>
    </row>
    <row r="138" spans="1:35" ht="13.5" hidden="1" outlineLevel="1">
      <c r="A138" s="587">
        <v>43862</v>
      </c>
      <c r="B138" s="182" t="s">
        <v>588</v>
      </c>
      <c r="C138" s="593"/>
      <c r="D138" s="593"/>
      <c r="E138" s="593"/>
      <c r="F138" s="593">
        <v>2994.951</v>
      </c>
      <c r="G138" s="593">
        <v>2789.974</v>
      </c>
      <c r="H138" s="593">
        <v>204.977</v>
      </c>
      <c r="I138" s="593">
        <v>4764.15</v>
      </c>
      <c r="J138" s="593">
        <v>4764.15</v>
      </c>
      <c r="K138" s="593">
        <v>0</v>
      </c>
      <c r="L138" s="593"/>
      <c r="M138" s="593"/>
      <c r="N138" s="593"/>
      <c r="O138" s="593">
        <v>1296894.687</v>
      </c>
      <c r="P138" s="593">
        <v>1281791.48</v>
      </c>
      <c r="Q138" s="593">
        <v>15103.207</v>
      </c>
      <c r="R138" s="593">
        <v>4182.932</v>
      </c>
      <c r="S138" s="593">
        <v>4182.932</v>
      </c>
      <c r="T138" s="593">
        <v>0</v>
      </c>
      <c r="U138" s="593">
        <v>368965.15</v>
      </c>
      <c r="V138" s="593">
        <v>368965.15</v>
      </c>
      <c r="W138" s="593">
        <v>0</v>
      </c>
      <c r="X138" s="593"/>
      <c r="Y138" s="593"/>
      <c r="Z138" s="593"/>
      <c r="AA138" s="593">
        <v>7759.101</v>
      </c>
      <c r="AB138" s="593">
        <v>7554.124</v>
      </c>
      <c r="AC138" s="593">
        <v>204.977</v>
      </c>
      <c r="AD138" s="593"/>
      <c r="AE138" s="593"/>
      <c r="AF138" s="593"/>
      <c r="AG138" s="593">
        <f t="shared" si="22"/>
        <v>7759.101</v>
      </c>
      <c r="AH138" s="593">
        <f t="shared" si="23"/>
        <v>7554.124</v>
      </c>
      <c r="AI138" s="593">
        <f t="shared" si="24"/>
        <v>204.977</v>
      </c>
    </row>
    <row r="139" spans="1:35" ht="13.5" hidden="1" outlineLevel="1">
      <c r="A139" s="587">
        <v>43862</v>
      </c>
      <c r="B139" s="182" t="s">
        <v>589</v>
      </c>
      <c r="C139" s="592"/>
      <c r="D139" s="592"/>
      <c r="E139" s="592"/>
      <c r="F139" s="592">
        <v>15435.774</v>
      </c>
      <c r="G139" s="592">
        <v>13382.954</v>
      </c>
      <c r="H139" s="592">
        <v>2052.82</v>
      </c>
      <c r="I139" s="592">
        <v>55437509.006</v>
      </c>
      <c r="J139" s="592">
        <v>54122272.177</v>
      </c>
      <c r="K139" s="592">
        <v>1315236.829</v>
      </c>
      <c r="L139" s="592">
        <v>502227.792</v>
      </c>
      <c r="M139" s="592">
        <v>502227.792</v>
      </c>
      <c r="N139" s="592">
        <v>0</v>
      </c>
      <c r="O139" s="592"/>
      <c r="P139" s="592"/>
      <c r="Q139" s="592"/>
      <c r="R139" s="592">
        <v>5660457.199</v>
      </c>
      <c r="S139" s="592">
        <v>5582755.319</v>
      </c>
      <c r="T139" s="592">
        <v>77701.88</v>
      </c>
      <c r="U139" s="592">
        <v>2335666.436</v>
      </c>
      <c r="V139" s="592">
        <v>2283057.178</v>
      </c>
      <c r="W139" s="592">
        <v>52609.258</v>
      </c>
      <c r="X139" s="592">
        <v>1576460.996</v>
      </c>
      <c r="Y139" s="592">
        <v>1533370.029</v>
      </c>
      <c r="Z139" s="592">
        <v>43090.967</v>
      </c>
      <c r="AA139" s="592">
        <v>57531633.568</v>
      </c>
      <c r="AB139" s="592">
        <v>56171252.952</v>
      </c>
      <c r="AC139" s="592">
        <v>1360380.616</v>
      </c>
      <c r="AD139" s="592"/>
      <c r="AE139" s="592"/>
      <c r="AF139" s="592"/>
      <c r="AG139" s="592">
        <f t="shared" si="22"/>
        <v>55955172.572</v>
      </c>
      <c r="AH139" s="592">
        <f t="shared" si="23"/>
        <v>54637882.92300001</v>
      </c>
      <c r="AI139" s="592">
        <f t="shared" si="24"/>
        <v>1317289.649</v>
      </c>
    </row>
    <row r="140" spans="1:35" ht="13.5" hidden="1" outlineLevel="1">
      <c r="A140" s="587">
        <v>43862</v>
      </c>
      <c r="B140" s="182" t="s">
        <v>590</v>
      </c>
      <c r="C140" s="593"/>
      <c r="D140" s="593"/>
      <c r="E140" s="593"/>
      <c r="F140" s="593">
        <v>107737.389</v>
      </c>
      <c r="G140" s="593">
        <v>100089.226</v>
      </c>
      <c r="H140" s="593">
        <v>7648.163</v>
      </c>
      <c r="I140" s="593">
        <v>836240.334</v>
      </c>
      <c r="J140" s="593">
        <v>631876.422</v>
      </c>
      <c r="K140" s="593">
        <v>204363.912</v>
      </c>
      <c r="L140" s="593">
        <v>404915.519</v>
      </c>
      <c r="M140" s="593">
        <v>322375.728</v>
      </c>
      <c r="N140" s="593">
        <v>82539.791</v>
      </c>
      <c r="O140" s="593">
        <v>87627.173</v>
      </c>
      <c r="P140" s="593">
        <v>86174.596</v>
      </c>
      <c r="Q140" s="593">
        <v>1452.577</v>
      </c>
      <c r="R140" s="593">
        <v>4065544.147</v>
      </c>
      <c r="S140" s="593">
        <v>3567464.876</v>
      </c>
      <c r="T140" s="593">
        <v>498079.271</v>
      </c>
      <c r="U140" s="593">
        <v>396297.128</v>
      </c>
      <c r="V140" s="593">
        <v>306895.277</v>
      </c>
      <c r="W140" s="593">
        <v>89401.851</v>
      </c>
      <c r="X140" s="593"/>
      <c r="Y140" s="593"/>
      <c r="Z140" s="593"/>
      <c r="AA140" s="593">
        <v>1348893.242</v>
      </c>
      <c r="AB140" s="593">
        <v>1054341.376</v>
      </c>
      <c r="AC140" s="593">
        <v>294551.866</v>
      </c>
      <c r="AD140" s="593"/>
      <c r="AE140" s="593"/>
      <c r="AF140" s="593"/>
      <c r="AG140" s="593">
        <f t="shared" si="22"/>
        <v>1348893.242</v>
      </c>
      <c r="AH140" s="593">
        <f t="shared" si="23"/>
        <v>1054341.3760000002</v>
      </c>
      <c r="AI140" s="593">
        <f t="shared" si="24"/>
        <v>294551.86600000004</v>
      </c>
    </row>
    <row r="141" spans="1:35" ht="13.5" hidden="1" outlineLevel="1">
      <c r="A141" s="587">
        <v>43862</v>
      </c>
      <c r="B141" s="182" t="s">
        <v>591</v>
      </c>
      <c r="C141" s="592"/>
      <c r="D141" s="592"/>
      <c r="E141" s="592"/>
      <c r="F141" s="592"/>
      <c r="G141" s="592"/>
      <c r="H141" s="592"/>
      <c r="I141" s="592">
        <v>512779.178</v>
      </c>
      <c r="J141" s="592">
        <v>461982.842</v>
      </c>
      <c r="K141" s="592">
        <v>50796.336</v>
      </c>
      <c r="L141" s="592">
        <v>21805.282</v>
      </c>
      <c r="M141" s="592">
        <v>13367.778</v>
      </c>
      <c r="N141" s="592">
        <v>8437.504</v>
      </c>
      <c r="O141" s="592"/>
      <c r="P141" s="592"/>
      <c r="Q141" s="592"/>
      <c r="R141" s="592"/>
      <c r="S141" s="592"/>
      <c r="T141" s="592"/>
      <c r="U141" s="592"/>
      <c r="V141" s="592"/>
      <c r="W141" s="592"/>
      <c r="X141" s="592"/>
      <c r="Y141" s="592"/>
      <c r="Z141" s="592"/>
      <c r="AA141" s="592">
        <v>534584.46</v>
      </c>
      <c r="AB141" s="592">
        <v>475350.62</v>
      </c>
      <c r="AC141" s="592">
        <v>59233.84</v>
      </c>
      <c r="AD141" s="592"/>
      <c r="AE141" s="592"/>
      <c r="AF141" s="592"/>
      <c r="AG141" s="592">
        <f t="shared" si="22"/>
        <v>534584.46</v>
      </c>
      <c r="AH141" s="592">
        <f t="shared" si="23"/>
        <v>475350.62</v>
      </c>
      <c r="AI141" s="592">
        <f t="shared" si="24"/>
        <v>59233.840000000004</v>
      </c>
    </row>
    <row r="142" spans="1:35" ht="13.5" hidden="1" outlineLevel="1">
      <c r="A142" s="587">
        <v>43862</v>
      </c>
      <c r="B142" s="182" t="s">
        <v>592</v>
      </c>
      <c r="C142" s="593"/>
      <c r="D142" s="593"/>
      <c r="E142" s="593"/>
      <c r="F142" s="593"/>
      <c r="G142" s="593"/>
      <c r="H142" s="593"/>
      <c r="I142" s="593"/>
      <c r="J142" s="593"/>
      <c r="K142" s="593"/>
      <c r="L142" s="593">
        <v>2804.49</v>
      </c>
      <c r="M142" s="593">
        <v>2804.49</v>
      </c>
      <c r="N142" s="593">
        <v>0</v>
      </c>
      <c r="O142" s="593"/>
      <c r="P142" s="593"/>
      <c r="Q142" s="593"/>
      <c r="R142" s="593"/>
      <c r="S142" s="593"/>
      <c r="T142" s="593"/>
      <c r="U142" s="593"/>
      <c r="V142" s="593"/>
      <c r="W142" s="593"/>
      <c r="X142" s="593">
        <v>14996.899</v>
      </c>
      <c r="Y142" s="593">
        <v>14996.899</v>
      </c>
      <c r="Z142" s="593">
        <v>0</v>
      </c>
      <c r="AA142" s="593">
        <v>17801.389</v>
      </c>
      <c r="AB142" s="593">
        <v>17801.389</v>
      </c>
      <c r="AC142" s="593">
        <v>0</v>
      </c>
      <c r="AD142" s="593"/>
      <c r="AE142" s="593"/>
      <c r="AF142" s="593"/>
      <c r="AG142" s="593">
        <f t="shared" si="22"/>
        <v>2804.49</v>
      </c>
      <c r="AH142" s="593">
        <f t="shared" si="23"/>
        <v>2804.49</v>
      </c>
      <c r="AI142" s="593">
        <f t="shared" si="24"/>
        <v>0</v>
      </c>
    </row>
    <row r="143" spans="1:35" ht="13.5" hidden="1" outlineLevel="1">
      <c r="A143" s="587">
        <v>43862</v>
      </c>
      <c r="B143" s="182" t="s">
        <v>593</v>
      </c>
      <c r="C143" s="592"/>
      <c r="D143" s="592"/>
      <c r="E143" s="592"/>
      <c r="F143" s="592"/>
      <c r="G143" s="592"/>
      <c r="H143" s="592"/>
      <c r="I143" s="592"/>
      <c r="J143" s="592"/>
      <c r="K143" s="592"/>
      <c r="L143" s="592"/>
      <c r="M143" s="592"/>
      <c r="N143" s="592"/>
      <c r="O143" s="592">
        <v>52864.058</v>
      </c>
      <c r="P143" s="592">
        <v>50085.789</v>
      </c>
      <c r="Q143" s="592">
        <v>2778.269</v>
      </c>
      <c r="R143" s="592"/>
      <c r="S143" s="592"/>
      <c r="T143" s="592"/>
      <c r="U143" s="592"/>
      <c r="V143" s="592"/>
      <c r="W143" s="592"/>
      <c r="X143" s="592"/>
      <c r="Y143" s="592"/>
      <c r="Z143" s="592"/>
      <c r="AA143" s="592"/>
      <c r="AB143" s="592"/>
      <c r="AC143" s="592"/>
      <c r="AD143" s="592"/>
      <c r="AE143" s="592"/>
      <c r="AF143" s="592"/>
      <c r="AG143" s="592">
        <f t="shared" si="22"/>
        <v>0</v>
      </c>
      <c r="AH143" s="592">
        <f t="shared" si="23"/>
        <v>0</v>
      </c>
      <c r="AI143" s="592">
        <f t="shared" si="24"/>
        <v>0</v>
      </c>
    </row>
    <row r="144" spans="1:35" ht="13.5" hidden="1" outlineLevel="1">
      <c r="A144" s="587">
        <v>43862</v>
      </c>
      <c r="B144" s="182" t="s">
        <v>594</v>
      </c>
      <c r="C144" s="593"/>
      <c r="D144" s="593"/>
      <c r="E144" s="593"/>
      <c r="F144" s="593"/>
      <c r="G144" s="593"/>
      <c r="H144" s="593"/>
      <c r="I144" s="593">
        <v>162455.117</v>
      </c>
      <c r="J144" s="593">
        <v>162455.117</v>
      </c>
      <c r="K144" s="593">
        <v>0</v>
      </c>
      <c r="L144" s="593">
        <v>48552.152</v>
      </c>
      <c r="M144" s="593">
        <v>47784.219</v>
      </c>
      <c r="N144" s="593">
        <v>767.933</v>
      </c>
      <c r="O144" s="593">
        <v>419393.423</v>
      </c>
      <c r="P144" s="593">
        <v>52517.12</v>
      </c>
      <c r="Q144" s="593">
        <v>366876.303</v>
      </c>
      <c r="R144" s="593"/>
      <c r="S144" s="593"/>
      <c r="T144" s="593"/>
      <c r="U144" s="593">
        <v>23050.612</v>
      </c>
      <c r="V144" s="593">
        <v>23050.612</v>
      </c>
      <c r="W144" s="593">
        <v>0</v>
      </c>
      <c r="X144" s="593"/>
      <c r="Y144" s="593"/>
      <c r="Z144" s="593"/>
      <c r="AA144" s="593">
        <v>211007.269</v>
      </c>
      <c r="AB144" s="593">
        <v>210239.336</v>
      </c>
      <c r="AC144" s="593">
        <v>767.933</v>
      </c>
      <c r="AD144" s="593"/>
      <c r="AE144" s="593"/>
      <c r="AF144" s="593"/>
      <c r="AG144" s="593">
        <f t="shared" si="22"/>
        <v>211007.269</v>
      </c>
      <c r="AH144" s="593">
        <f t="shared" si="23"/>
        <v>210239.336</v>
      </c>
      <c r="AI144" s="593">
        <f t="shared" si="24"/>
        <v>767.933</v>
      </c>
    </row>
    <row r="145" spans="1:35" ht="13.5" hidden="1" outlineLevel="1">
      <c r="A145" s="587">
        <v>43862</v>
      </c>
      <c r="B145" s="182" t="s">
        <v>670</v>
      </c>
      <c r="C145" s="592"/>
      <c r="D145" s="592"/>
      <c r="E145" s="592"/>
      <c r="F145" s="592"/>
      <c r="G145" s="592"/>
      <c r="H145" s="592"/>
      <c r="I145" s="592"/>
      <c r="J145" s="592"/>
      <c r="K145" s="592"/>
      <c r="L145" s="592"/>
      <c r="M145" s="592"/>
      <c r="N145" s="592"/>
      <c r="O145" s="592"/>
      <c r="P145" s="592"/>
      <c r="Q145" s="592"/>
      <c r="R145" s="592"/>
      <c r="S145" s="592"/>
      <c r="T145" s="592"/>
      <c r="U145" s="592"/>
      <c r="V145" s="592"/>
      <c r="W145" s="592"/>
      <c r="X145" s="592">
        <v>42092.157</v>
      </c>
      <c r="Y145" s="592">
        <v>42092.157</v>
      </c>
      <c r="Z145" s="592">
        <v>0</v>
      </c>
      <c r="AA145" s="592">
        <v>42092.157</v>
      </c>
      <c r="AB145" s="592">
        <v>42092.157</v>
      </c>
      <c r="AC145" s="592">
        <v>0</v>
      </c>
      <c r="AD145" s="592"/>
      <c r="AE145" s="592"/>
      <c r="AF145" s="592"/>
      <c r="AG145" s="592">
        <f t="shared" si="22"/>
        <v>0</v>
      </c>
      <c r="AH145" s="592">
        <f t="shared" si="23"/>
        <v>0</v>
      </c>
      <c r="AI145" s="592">
        <f t="shared" si="24"/>
        <v>0</v>
      </c>
    </row>
    <row r="146" spans="1:35" ht="13.5" hidden="1" outlineLevel="1">
      <c r="A146" s="587">
        <v>43862</v>
      </c>
      <c r="B146" s="182" t="s">
        <v>595</v>
      </c>
      <c r="C146" s="593"/>
      <c r="D146" s="593"/>
      <c r="E146" s="593"/>
      <c r="F146" s="593">
        <v>2024374.856</v>
      </c>
      <c r="G146" s="593">
        <v>1961425.264</v>
      </c>
      <c r="H146" s="593">
        <v>62949.592</v>
      </c>
      <c r="I146" s="593">
        <v>30528422.249</v>
      </c>
      <c r="J146" s="593">
        <v>29094137.477</v>
      </c>
      <c r="K146" s="593">
        <v>1434284.772</v>
      </c>
      <c r="L146" s="593">
        <v>33376711.839</v>
      </c>
      <c r="M146" s="593">
        <v>31227394.734</v>
      </c>
      <c r="N146" s="593">
        <v>2149317.105</v>
      </c>
      <c r="O146" s="593">
        <v>205271.909</v>
      </c>
      <c r="P146" s="593">
        <v>201692.658</v>
      </c>
      <c r="Q146" s="593">
        <v>3579.251</v>
      </c>
      <c r="R146" s="593">
        <v>12393738.317</v>
      </c>
      <c r="S146" s="593">
        <v>11754353.332</v>
      </c>
      <c r="T146" s="593">
        <v>639384.985</v>
      </c>
      <c r="U146" s="593">
        <v>1359621.512</v>
      </c>
      <c r="V146" s="593">
        <v>1317133.259</v>
      </c>
      <c r="W146" s="593">
        <v>42488.253</v>
      </c>
      <c r="X146" s="593">
        <v>912568.876</v>
      </c>
      <c r="Y146" s="593">
        <v>857271.97</v>
      </c>
      <c r="Z146" s="593">
        <v>55296.906</v>
      </c>
      <c r="AA146" s="593">
        <v>66842077.82</v>
      </c>
      <c r="AB146" s="593">
        <v>63140229.445</v>
      </c>
      <c r="AC146" s="593">
        <v>3701848.375</v>
      </c>
      <c r="AD146" s="593"/>
      <c r="AE146" s="593"/>
      <c r="AF146" s="593"/>
      <c r="AG146" s="593">
        <f t="shared" si="22"/>
        <v>65929508.944000006</v>
      </c>
      <c r="AH146" s="593">
        <f t="shared" si="23"/>
        <v>62282957.475</v>
      </c>
      <c r="AI146" s="593">
        <f t="shared" si="24"/>
        <v>3646551.469</v>
      </c>
    </row>
    <row r="147" spans="1:35" ht="13.5" hidden="1" outlineLevel="1">
      <c r="A147" s="587">
        <v>43862</v>
      </c>
      <c r="B147" s="182" t="s">
        <v>596</v>
      </c>
      <c r="C147" s="592"/>
      <c r="D147" s="592"/>
      <c r="E147" s="592"/>
      <c r="F147" s="592">
        <v>6239493.53</v>
      </c>
      <c r="G147" s="592">
        <v>6003097.715</v>
      </c>
      <c r="H147" s="592">
        <v>236395.815</v>
      </c>
      <c r="I147" s="592">
        <v>117385545.86</v>
      </c>
      <c r="J147" s="592">
        <v>114249935.855</v>
      </c>
      <c r="K147" s="592">
        <v>3135610.005</v>
      </c>
      <c r="L147" s="592">
        <v>10136194.482</v>
      </c>
      <c r="M147" s="592">
        <v>9768440.488</v>
      </c>
      <c r="N147" s="592">
        <v>367753.994</v>
      </c>
      <c r="O147" s="592"/>
      <c r="P147" s="592"/>
      <c r="Q147" s="592"/>
      <c r="R147" s="592">
        <v>3193342.699</v>
      </c>
      <c r="S147" s="592">
        <v>3147685.017</v>
      </c>
      <c r="T147" s="592">
        <v>45657.682</v>
      </c>
      <c r="U147" s="592">
        <v>1078404.123</v>
      </c>
      <c r="V147" s="592">
        <v>1045050.893</v>
      </c>
      <c r="W147" s="592">
        <v>33353.23</v>
      </c>
      <c r="X147" s="592">
        <v>1271901.785</v>
      </c>
      <c r="Y147" s="592">
        <v>1265055.682</v>
      </c>
      <c r="Z147" s="592">
        <v>6846.103</v>
      </c>
      <c r="AA147" s="592">
        <v>135033135.657</v>
      </c>
      <c r="AB147" s="592">
        <v>131286529.74</v>
      </c>
      <c r="AC147" s="592">
        <v>3746605.917</v>
      </c>
      <c r="AD147" s="592"/>
      <c r="AE147" s="592"/>
      <c r="AF147" s="592"/>
      <c r="AG147" s="592">
        <f t="shared" si="22"/>
        <v>133761233.87200001</v>
      </c>
      <c r="AH147" s="592">
        <f t="shared" si="23"/>
        <v>130021474.05800001</v>
      </c>
      <c r="AI147" s="592">
        <f t="shared" si="24"/>
        <v>3739759.814</v>
      </c>
    </row>
    <row r="148" spans="1:35" ht="13.5" hidden="1" outlineLevel="1">
      <c r="A148" s="587">
        <v>43862</v>
      </c>
      <c r="B148" s="182" t="s">
        <v>597</v>
      </c>
      <c r="C148" s="593"/>
      <c r="D148" s="593"/>
      <c r="E148" s="593"/>
      <c r="F148" s="593">
        <v>114.03</v>
      </c>
      <c r="G148" s="593">
        <v>0</v>
      </c>
      <c r="H148" s="593">
        <v>114.03</v>
      </c>
      <c r="I148" s="593">
        <v>4982773.673</v>
      </c>
      <c r="J148" s="593">
        <v>4956782.836</v>
      </c>
      <c r="K148" s="593">
        <v>25990.837</v>
      </c>
      <c r="L148" s="593">
        <v>3341197.064</v>
      </c>
      <c r="M148" s="593">
        <v>3297808.13</v>
      </c>
      <c r="N148" s="593">
        <v>43388.934</v>
      </c>
      <c r="O148" s="593">
        <v>1872158.634</v>
      </c>
      <c r="P148" s="593">
        <v>1872158.634</v>
      </c>
      <c r="Q148" s="593">
        <v>0</v>
      </c>
      <c r="R148" s="593">
        <v>342622.274</v>
      </c>
      <c r="S148" s="593">
        <v>331342.823</v>
      </c>
      <c r="T148" s="593">
        <v>11279.451</v>
      </c>
      <c r="U148" s="593">
        <v>283916.782</v>
      </c>
      <c r="V148" s="593">
        <v>268062.011</v>
      </c>
      <c r="W148" s="593">
        <v>15854.771</v>
      </c>
      <c r="X148" s="593"/>
      <c r="Y148" s="593"/>
      <c r="Z148" s="593"/>
      <c r="AA148" s="593">
        <v>8324084.767</v>
      </c>
      <c r="AB148" s="593">
        <v>8254590.966</v>
      </c>
      <c r="AC148" s="593">
        <v>69493.801</v>
      </c>
      <c r="AD148" s="593"/>
      <c r="AE148" s="593"/>
      <c r="AF148" s="593"/>
      <c r="AG148" s="593">
        <f t="shared" si="22"/>
        <v>8324084.767000001</v>
      </c>
      <c r="AH148" s="593">
        <f t="shared" si="23"/>
        <v>8254590.966</v>
      </c>
      <c r="AI148" s="593">
        <f t="shared" si="24"/>
        <v>69493.801</v>
      </c>
    </row>
    <row r="149" spans="1:35" ht="13.5" collapsed="1">
      <c r="A149" s="587">
        <v>43862</v>
      </c>
      <c r="B149" s="590" t="s">
        <v>598</v>
      </c>
      <c r="C149" s="784">
        <f>SUM(C126:C148)</f>
        <v>0</v>
      </c>
      <c r="D149" s="784">
        <f>SUM(D126:D148)</f>
        <v>0</v>
      </c>
      <c r="E149" s="784">
        <f>SUM(E126:E148)</f>
        <v>0</v>
      </c>
      <c r="F149" s="784">
        <f>SUM(F126:F148)</f>
        <v>26191094.251000002</v>
      </c>
      <c r="G149" s="784">
        <f>SUM(G126:G148)</f>
        <v>25692739.674</v>
      </c>
      <c r="H149" s="784">
        <f>SUM(H126:H148)</f>
        <v>498354.57700000005</v>
      </c>
      <c r="I149" s="784">
        <f>SUM(I126:I148)</f>
        <v>518959899.2569999</v>
      </c>
      <c r="J149" s="784">
        <f>SUM(J126:J148)</f>
        <v>506830736.393</v>
      </c>
      <c r="K149" s="784">
        <f>SUM(K126:K148)</f>
        <v>12128003.486</v>
      </c>
      <c r="L149" s="784">
        <f>SUM(L126:L148)</f>
        <v>215932558.31300002</v>
      </c>
      <c r="M149" s="784">
        <f>SUM(M126:M148)</f>
        <v>207456790.631</v>
      </c>
      <c r="N149" s="784">
        <f>SUM(N126:N148)</f>
        <v>8475767.682000002</v>
      </c>
      <c r="O149" s="784">
        <f>SUM(O126:O148)</f>
        <v>11131676.120000001</v>
      </c>
      <c r="P149" s="784">
        <f>SUM(P126:P148)</f>
        <v>10451981.415000001</v>
      </c>
      <c r="Q149" s="784">
        <f>SUM(Q126:Q148)</f>
        <v>679694.705</v>
      </c>
      <c r="R149" s="784">
        <f>SUM(R126:R148)</f>
        <v>37328283.331</v>
      </c>
      <c r="S149" s="784">
        <f>SUM(S126:S148)</f>
        <v>35765345.025</v>
      </c>
      <c r="T149" s="784">
        <f>SUM(T126:T148)</f>
        <v>1562938.3059999999</v>
      </c>
      <c r="U149" s="784">
        <f>SUM(U126:U148)</f>
        <v>23003382.722000003</v>
      </c>
      <c r="V149" s="784">
        <f>SUM(V126:V148)</f>
        <v>21911051.2</v>
      </c>
      <c r="W149" s="784">
        <f>SUM(W126:W148)</f>
        <v>1092331.522</v>
      </c>
      <c r="X149" s="784">
        <f>SUM(X126:X148)</f>
        <v>8438465.477</v>
      </c>
      <c r="Y149" s="784">
        <f>SUM(Y126:Y148)</f>
        <v>8223898.192</v>
      </c>
      <c r="Z149" s="784">
        <f>SUM(Z126:Z148)</f>
        <v>214567.28499999997</v>
      </c>
      <c r="AA149" s="784">
        <f>SUM(AA126:AA148)</f>
        <v>769522017.2980001</v>
      </c>
      <c r="AB149" s="784">
        <f>SUM(AB126:AB148)</f>
        <v>748204164.89</v>
      </c>
      <c r="AC149" s="784">
        <f>SUM(AC126:AC148)</f>
        <v>21316693.029999997</v>
      </c>
      <c r="AD149" s="784">
        <f>SUM(AD126:AD148)</f>
        <v>0</v>
      </c>
      <c r="AE149" s="784">
        <f>SUM(AE126:AE148)</f>
        <v>0</v>
      </c>
      <c r="AF149" s="784">
        <f>SUM(AF126:AF148)</f>
        <v>0</v>
      </c>
      <c r="AG149" s="784">
        <f>SUM(AG126:AG148)</f>
        <v>761083551.821</v>
      </c>
      <c r="AH149" s="784">
        <f>SUM(AH126:AH148)</f>
        <v>739980266.6980001</v>
      </c>
      <c r="AI149" s="784">
        <f>SUM(AI126:AI148)</f>
        <v>21102125.745</v>
      </c>
    </row>
    <row r="150" spans="1:35" ht="13.5" hidden="1" outlineLevel="1">
      <c r="A150" s="587">
        <v>43891</v>
      </c>
      <c r="B150" s="182" t="s">
        <v>574</v>
      </c>
      <c r="C150" s="593"/>
      <c r="D150" s="593"/>
      <c r="E150" s="593"/>
      <c r="F150" s="593">
        <v>1431317.264</v>
      </c>
      <c r="G150" s="593">
        <v>1399451.283</v>
      </c>
      <c r="H150" s="593">
        <v>31865.981</v>
      </c>
      <c r="I150" s="593">
        <v>108697.584</v>
      </c>
      <c r="J150" s="593">
        <v>94880.15</v>
      </c>
      <c r="K150" s="593">
        <v>13817.434</v>
      </c>
      <c r="L150" s="593">
        <v>5784041.558</v>
      </c>
      <c r="M150" s="593">
        <v>5470683.812</v>
      </c>
      <c r="N150" s="593">
        <v>313357.746</v>
      </c>
      <c r="O150" s="593"/>
      <c r="P150" s="593"/>
      <c r="Q150" s="593"/>
      <c r="R150" s="593">
        <v>444872.151</v>
      </c>
      <c r="S150" s="593">
        <v>404179.017</v>
      </c>
      <c r="T150" s="593">
        <v>40693.134</v>
      </c>
      <c r="U150" s="593">
        <v>173889.344</v>
      </c>
      <c r="V150" s="593">
        <v>173340.113</v>
      </c>
      <c r="W150" s="593">
        <v>549.231</v>
      </c>
      <c r="X150" s="593"/>
      <c r="Y150" s="593"/>
      <c r="Z150" s="593"/>
      <c r="AA150" s="593">
        <v>7324056.406</v>
      </c>
      <c r="AB150" s="593">
        <v>6965015.245</v>
      </c>
      <c r="AC150" s="593">
        <v>359041.161</v>
      </c>
      <c r="AD150" s="593"/>
      <c r="AE150" s="593"/>
      <c r="AF150" s="593"/>
      <c r="AG150" s="593">
        <f aca="true" t="shared" si="25" ref="AG150:AI152">C150+F150+I150+L150</f>
        <v>7324056.406</v>
      </c>
      <c r="AH150" s="593">
        <f t="shared" si="25"/>
        <v>6965015.245</v>
      </c>
      <c r="AI150" s="593">
        <f t="shared" si="25"/>
        <v>359041.16099999996</v>
      </c>
    </row>
    <row r="151" spans="1:35" ht="13.5" hidden="1" outlineLevel="1">
      <c r="A151" s="587">
        <v>43891</v>
      </c>
      <c r="B151" s="182" t="s">
        <v>576</v>
      </c>
      <c r="C151" s="592"/>
      <c r="D151" s="592"/>
      <c r="E151" s="592"/>
      <c r="F151" s="592"/>
      <c r="G151" s="592"/>
      <c r="H151" s="592"/>
      <c r="I151" s="592">
        <v>70834.002</v>
      </c>
      <c r="J151" s="592">
        <v>46717.334</v>
      </c>
      <c r="K151" s="592">
        <v>24116.668</v>
      </c>
      <c r="L151" s="592">
        <v>118089.995</v>
      </c>
      <c r="M151" s="592">
        <v>76850.335</v>
      </c>
      <c r="N151" s="592">
        <v>41239.66</v>
      </c>
      <c r="O151" s="592"/>
      <c r="P151" s="592"/>
      <c r="Q151" s="592"/>
      <c r="R151" s="592">
        <v>6063.041</v>
      </c>
      <c r="S151" s="592">
        <v>6063.041</v>
      </c>
      <c r="T151" s="592">
        <v>0</v>
      </c>
      <c r="U151" s="592">
        <v>77957.375</v>
      </c>
      <c r="V151" s="592">
        <v>48613.975</v>
      </c>
      <c r="W151" s="592">
        <v>29343.4</v>
      </c>
      <c r="X151" s="592"/>
      <c r="Y151" s="592"/>
      <c r="Z151" s="592"/>
      <c r="AA151" s="592">
        <v>188923.997</v>
      </c>
      <c r="AB151" s="592">
        <v>123567.669</v>
      </c>
      <c r="AC151" s="592">
        <v>65356.328</v>
      </c>
      <c r="AD151" s="592"/>
      <c r="AE151" s="592"/>
      <c r="AF151" s="592"/>
      <c r="AG151" s="592">
        <f t="shared" si="25"/>
        <v>188923.99699999997</v>
      </c>
      <c r="AH151" s="592">
        <f t="shared" si="25"/>
        <v>123567.66900000001</v>
      </c>
      <c r="AI151" s="592">
        <f t="shared" si="25"/>
        <v>65356.32800000001</v>
      </c>
    </row>
    <row r="152" spans="1:35" ht="13.5" hidden="1" outlineLevel="1">
      <c r="A152" s="587">
        <v>43891</v>
      </c>
      <c r="B152" s="182" t="s">
        <v>577</v>
      </c>
      <c r="C152" s="593"/>
      <c r="D152" s="593"/>
      <c r="E152" s="593"/>
      <c r="F152" s="593"/>
      <c r="G152" s="593"/>
      <c r="H152" s="593"/>
      <c r="I152" s="593">
        <v>57173731.387</v>
      </c>
      <c r="J152" s="593">
        <v>55283747.252</v>
      </c>
      <c r="K152" s="593">
        <v>1889984.135</v>
      </c>
      <c r="L152" s="593">
        <v>23445899.865</v>
      </c>
      <c r="M152" s="593">
        <v>22702343.731</v>
      </c>
      <c r="N152" s="593">
        <v>743556.134</v>
      </c>
      <c r="O152" s="593"/>
      <c r="P152" s="593"/>
      <c r="Q152" s="593"/>
      <c r="R152" s="593">
        <v>3833613.899</v>
      </c>
      <c r="S152" s="593">
        <v>3743131.689</v>
      </c>
      <c r="T152" s="593">
        <v>90482.21</v>
      </c>
      <c r="U152" s="593">
        <v>316189.983</v>
      </c>
      <c r="V152" s="593">
        <v>293743.015</v>
      </c>
      <c r="W152" s="593">
        <v>22446.968</v>
      </c>
      <c r="X152" s="593">
        <v>1549079.258</v>
      </c>
      <c r="Y152" s="593">
        <v>1527061.892</v>
      </c>
      <c r="Z152" s="593">
        <v>22017.366</v>
      </c>
      <c r="AA152" s="593">
        <v>82168710.51</v>
      </c>
      <c r="AB152" s="593">
        <v>79513152.875</v>
      </c>
      <c r="AC152" s="593">
        <v>2655557.635</v>
      </c>
      <c r="AD152" s="593"/>
      <c r="AE152" s="593"/>
      <c r="AF152" s="593"/>
      <c r="AG152" s="593">
        <f t="shared" si="25"/>
        <v>80619631.252</v>
      </c>
      <c r="AH152" s="593">
        <f t="shared" si="25"/>
        <v>77986090.983</v>
      </c>
      <c r="AI152" s="593">
        <f t="shared" si="25"/>
        <v>2633540.269</v>
      </c>
    </row>
    <row r="153" spans="1:35" ht="13.5" hidden="1" outlineLevel="1">
      <c r="A153" s="587">
        <v>43891</v>
      </c>
      <c r="B153" s="182" t="s">
        <v>599</v>
      </c>
      <c r="C153" s="592"/>
      <c r="D153" s="592"/>
      <c r="E153" s="592"/>
      <c r="F153" s="592">
        <v>926.08</v>
      </c>
      <c r="G153" s="592">
        <v>0</v>
      </c>
      <c r="H153" s="592">
        <v>926.08</v>
      </c>
      <c r="I153" s="592">
        <v>13201284.03</v>
      </c>
      <c r="J153" s="592">
        <v>12409505.667</v>
      </c>
      <c r="K153" s="592">
        <v>791778.363</v>
      </c>
      <c r="L153" s="592">
        <v>568480.669</v>
      </c>
      <c r="M153" s="592">
        <v>533260.933</v>
      </c>
      <c r="N153" s="592">
        <v>35219.736</v>
      </c>
      <c r="O153" s="592">
        <v>1839305.015</v>
      </c>
      <c r="P153" s="592">
        <v>1610504.083</v>
      </c>
      <c r="Q153" s="592">
        <v>228800.932</v>
      </c>
      <c r="R153" s="592">
        <v>26723.294</v>
      </c>
      <c r="S153" s="592">
        <v>25218.363</v>
      </c>
      <c r="T153" s="592">
        <v>1504.931</v>
      </c>
      <c r="U153" s="592">
        <v>33381.078</v>
      </c>
      <c r="V153" s="592">
        <v>32901.776</v>
      </c>
      <c r="W153" s="592">
        <v>479.302</v>
      </c>
      <c r="X153" s="592">
        <v>7659.869</v>
      </c>
      <c r="Y153" s="592">
        <v>7253.019</v>
      </c>
      <c r="Z153" s="592">
        <v>406.85</v>
      </c>
      <c r="AA153" s="592">
        <v>13778350.648</v>
      </c>
      <c r="AB153" s="592">
        <v>12950019.619</v>
      </c>
      <c r="AC153" s="592">
        <v>828331.029</v>
      </c>
      <c r="AD153" s="592"/>
      <c r="AE153" s="592"/>
      <c r="AF153" s="592"/>
      <c r="AG153" s="592">
        <f>4A!C152+4A!F152+4A!I152+4A!L152</f>
        <v>1378481.4470000002</v>
      </c>
      <c r="AH153" s="592">
        <f>4A!D152+4A!G152+4A!J152+4A!M152</f>
        <v>1305893.619</v>
      </c>
      <c r="AI153" s="592">
        <f>4A!E152+4A!H152+4A!K152+4A!N152</f>
        <v>72587.82800000001</v>
      </c>
    </row>
    <row r="154" spans="1:35" ht="13.5" hidden="1" outlineLevel="1">
      <c r="A154" s="587">
        <v>43891</v>
      </c>
      <c r="B154" s="182" t="s">
        <v>666</v>
      </c>
      <c r="C154" s="593"/>
      <c r="D154" s="593"/>
      <c r="E154" s="593"/>
      <c r="F154" s="593">
        <v>11722.131</v>
      </c>
      <c r="G154" s="593">
        <v>11722.131</v>
      </c>
      <c r="H154" s="593">
        <v>0</v>
      </c>
      <c r="I154" s="593">
        <v>14911.232</v>
      </c>
      <c r="J154" s="593">
        <v>14911.232</v>
      </c>
      <c r="K154" s="593">
        <v>0</v>
      </c>
      <c r="L154" s="593">
        <v>14378.18</v>
      </c>
      <c r="M154" s="593">
        <v>14378.18</v>
      </c>
      <c r="N154" s="593">
        <v>0</v>
      </c>
      <c r="O154" s="593">
        <v>236.762</v>
      </c>
      <c r="P154" s="593">
        <v>236.762</v>
      </c>
      <c r="Q154" s="593">
        <v>0</v>
      </c>
      <c r="R154" s="593">
        <v>30777.392</v>
      </c>
      <c r="S154" s="593">
        <v>25475.839</v>
      </c>
      <c r="T154" s="593">
        <v>5301.553</v>
      </c>
      <c r="U154" s="593">
        <v>37506.901</v>
      </c>
      <c r="V154" s="593">
        <v>34669.518</v>
      </c>
      <c r="W154" s="593">
        <v>2837.383</v>
      </c>
      <c r="X154" s="593"/>
      <c r="Y154" s="593"/>
      <c r="Z154" s="593"/>
      <c r="AA154" s="593">
        <v>41011.543</v>
      </c>
      <c r="AB154" s="593">
        <v>41011.543</v>
      </c>
      <c r="AC154" s="593">
        <v>0</v>
      </c>
      <c r="AD154" s="593"/>
      <c r="AE154" s="593"/>
      <c r="AF154" s="593"/>
      <c r="AG154" s="593">
        <f aca="true" t="shared" si="26" ref="AG154:AG170">C154+F154+I154+L154</f>
        <v>41011.543</v>
      </c>
      <c r="AH154" s="593">
        <f aca="true" t="shared" si="27" ref="AH154:AH170">D154+G154+J154+M154</f>
        <v>41011.543</v>
      </c>
      <c r="AI154" s="593">
        <f aca="true" t="shared" si="28" ref="AI154:AI170">E154+H154+K154+N154</f>
        <v>0</v>
      </c>
    </row>
    <row r="155" spans="1:35" ht="13.5" hidden="1" outlineLevel="1">
      <c r="A155" s="587">
        <v>43891</v>
      </c>
      <c r="B155" s="182" t="s">
        <v>580</v>
      </c>
      <c r="C155" s="592"/>
      <c r="D155" s="592"/>
      <c r="E155" s="592"/>
      <c r="F155" s="592"/>
      <c r="G155" s="592"/>
      <c r="H155" s="592"/>
      <c r="I155" s="592">
        <v>234568.803</v>
      </c>
      <c r="J155" s="592">
        <v>226675.093</v>
      </c>
      <c r="K155" s="592">
        <v>7893.71</v>
      </c>
      <c r="L155" s="592">
        <v>44267.632</v>
      </c>
      <c r="M155" s="592">
        <v>39489.166</v>
      </c>
      <c r="N155" s="592">
        <v>4778.466</v>
      </c>
      <c r="O155" s="592"/>
      <c r="P155" s="592"/>
      <c r="Q155" s="592"/>
      <c r="R155" s="592"/>
      <c r="S155" s="592"/>
      <c r="T155" s="592"/>
      <c r="U155" s="592">
        <v>51278.119</v>
      </c>
      <c r="V155" s="592">
        <v>49782.24</v>
      </c>
      <c r="W155" s="592">
        <v>1495.879</v>
      </c>
      <c r="X155" s="592">
        <v>44182.885</v>
      </c>
      <c r="Y155" s="592">
        <v>42820.318</v>
      </c>
      <c r="Z155" s="592">
        <v>1362.567</v>
      </c>
      <c r="AA155" s="592">
        <v>323019.32</v>
      </c>
      <c r="AB155" s="592">
        <v>308984.577</v>
      </c>
      <c r="AC155" s="592">
        <v>14034.743</v>
      </c>
      <c r="AD155" s="592"/>
      <c r="AE155" s="592"/>
      <c r="AF155" s="592"/>
      <c r="AG155" s="592">
        <f t="shared" si="26"/>
        <v>278836.435</v>
      </c>
      <c r="AH155" s="592">
        <f t="shared" si="27"/>
        <v>266164.25899999996</v>
      </c>
      <c r="AI155" s="592">
        <f t="shared" si="28"/>
        <v>12672.176</v>
      </c>
    </row>
    <row r="156" spans="1:35" ht="13.5" hidden="1" outlineLevel="1">
      <c r="A156" s="587">
        <v>43891</v>
      </c>
      <c r="B156" s="182" t="s">
        <v>581</v>
      </c>
      <c r="C156" s="593"/>
      <c r="D156" s="593"/>
      <c r="E156" s="593"/>
      <c r="F156" s="593">
        <v>240433.036</v>
      </c>
      <c r="G156" s="593">
        <v>226164.679</v>
      </c>
      <c r="H156" s="593">
        <v>14268.357</v>
      </c>
      <c r="I156" s="593">
        <v>5033892.498</v>
      </c>
      <c r="J156" s="593">
        <v>4725072.977</v>
      </c>
      <c r="K156" s="593">
        <v>308819.521</v>
      </c>
      <c r="L156" s="593"/>
      <c r="M156" s="593"/>
      <c r="N156" s="593"/>
      <c r="O156" s="593">
        <v>26681.493</v>
      </c>
      <c r="P156" s="593">
        <v>26681.493</v>
      </c>
      <c r="Q156" s="593">
        <v>0</v>
      </c>
      <c r="R156" s="593">
        <v>567943.614</v>
      </c>
      <c r="S156" s="593">
        <v>555165.048</v>
      </c>
      <c r="T156" s="593">
        <v>12778.566</v>
      </c>
      <c r="U156" s="593">
        <v>891278.66</v>
      </c>
      <c r="V156" s="593">
        <v>839331.675</v>
      </c>
      <c r="W156" s="593">
        <v>51946.985</v>
      </c>
      <c r="X156" s="593"/>
      <c r="Y156" s="593"/>
      <c r="Z156" s="593"/>
      <c r="AA156" s="593">
        <v>5274325.534</v>
      </c>
      <c r="AB156" s="593">
        <v>4951237.656</v>
      </c>
      <c r="AC156" s="593">
        <v>323087.878</v>
      </c>
      <c r="AD156" s="593"/>
      <c r="AE156" s="593"/>
      <c r="AF156" s="593"/>
      <c r="AG156" s="593">
        <f t="shared" si="26"/>
        <v>5274325.534</v>
      </c>
      <c r="AH156" s="593">
        <f t="shared" si="27"/>
        <v>4951237.6559999995</v>
      </c>
      <c r="AI156" s="593">
        <f t="shared" si="28"/>
        <v>323087.878</v>
      </c>
    </row>
    <row r="157" spans="1:35" ht="13.5" hidden="1" outlineLevel="1">
      <c r="A157" s="587">
        <v>43891</v>
      </c>
      <c r="B157" s="182" t="s">
        <v>582</v>
      </c>
      <c r="C157" s="592"/>
      <c r="D157" s="592"/>
      <c r="E157" s="592"/>
      <c r="F157" s="592"/>
      <c r="G157" s="592"/>
      <c r="H157" s="592"/>
      <c r="I157" s="592"/>
      <c r="J157" s="592"/>
      <c r="K157" s="592"/>
      <c r="L157" s="592"/>
      <c r="M157" s="592"/>
      <c r="N157" s="592"/>
      <c r="O157" s="592">
        <v>88513.2</v>
      </c>
      <c r="P157" s="592">
        <v>87086.361</v>
      </c>
      <c r="Q157" s="592">
        <v>1426.839</v>
      </c>
      <c r="R157" s="592"/>
      <c r="S157" s="592"/>
      <c r="T157" s="592"/>
      <c r="U157" s="592"/>
      <c r="V157" s="592"/>
      <c r="W157" s="592"/>
      <c r="X157" s="592"/>
      <c r="Y157" s="592"/>
      <c r="Z157" s="592"/>
      <c r="AA157" s="592"/>
      <c r="AB157" s="592"/>
      <c r="AC157" s="592"/>
      <c r="AD157" s="592"/>
      <c r="AE157" s="592"/>
      <c r="AF157" s="592"/>
      <c r="AG157" s="592">
        <f t="shared" si="26"/>
        <v>0</v>
      </c>
      <c r="AH157" s="592">
        <f t="shared" si="27"/>
        <v>0</v>
      </c>
      <c r="AI157" s="592">
        <f t="shared" si="28"/>
        <v>0</v>
      </c>
    </row>
    <row r="158" spans="1:35" ht="13.5" hidden="1" outlineLevel="1">
      <c r="A158" s="587">
        <v>43891</v>
      </c>
      <c r="B158" s="182" t="s">
        <v>584</v>
      </c>
      <c r="C158" s="593"/>
      <c r="D158" s="593"/>
      <c r="E158" s="593"/>
      <c r="F158" s="593">
        <v>10378401.735</v>
      </c>
      <c r="G158" s="593">
        <v>10306118.63</v>
      </c>
      <c r="H158" s="593">
        <v>72283.105</v>
      </c>
      <c r="I158" s="593">
        <v>150991056.953</v>
      </c>
      <c r="J158" s="593">
        <v>149314721.074</v>
      </c>
      <c r="K158" s="593">
        <v>1675187.259</v>
      </c>
      <c r="L158" s="593">
        <v>479643.349</v>
      </c>
      <c r="M158" s="593">
        <v>373578.158</v>
      </c>
      <c r="N158" s="593">
        <v>106065.191</v>
      </c>
      <c r="O158" s="593">
        <v>4835290.145</v>
      </c>
      <c r="P158" s="593">
        <v>4786374.328</v>
      </c>
      <c r="Q158" s="593">
        <v>48915.817</v>
      </c>
      <c r="R158" s="593">
        <v>1518601.684</v>
      </c>
      <c r="S158" s="593">
        <v>1448932.574</v>
      </c>
      <c r="T158" s="593">
        <v>69669.11</v>
      </c>
      <c r="U158" s="593">
        <v>1910143.266</v>
      </c>
      <c r="V158" s="593">
        <v>1868583.338</v>
      </c>
      <c r="W158" s="593">
        <v>41559.928</v>
      </c>
      <c r="X158" s="593">
        <v>219272.15</v>
      </c>
      <c r="Y158" s="593">
        <v>212241.096</v>
      </c>
      <c r="Z158" s="593">
        <v>7031.054</v>
      </c>
      <c r="AA158" s="593">
        <v>162068374.187</v>
      </c>
      <c r="AB158" s="593">
        <v>160206658.958</v>
      </c>
      <c r="AC158" s="593">
        <v>1860566.609</v>
      </c>
      <c r="AD158" s="593"/>
      <c r="AE158" s="593"/>
      <c r="AF158" s="593"/>
      <c r="AG158" s="593">
        <f t="shared" si="26"/>
        <v>161849102.03700003</v>
      </c>
      <c r="AH158" s="593">
        <f t="shared" si="27"/>
        <v>159994417.862</v>
      </c>
      <c r="AI158" s="593">
        <f t="shared" si="28"/>
        <v>1853535.5550000002</v>
      </c>
    </row>
    <row r="159" spans="1:35" ht="13.5" hidden="1" outlineLevel="1">
      <c r="A159" s="587">
        <v>43891</v>
      </c>
      <c r="B159" s="182" t="s">
        <v>585</v>
      </c>
      <c r="C159" s="592"/>
      <c r="D159" s="592"/>
      <c r="E159" s="592"/>
      <c r="F159" s="592">
        <v>5099475.071</v>
      </c>
      <c r="G159" s="592">
        <v>5048014.024</v>
      </c>
      <c r="H159" s="592">
        <v>51461.047</v>
      </c>
      <c r="I159" s="592">
        <v>4980312.693</v>
      </c>
      <c r="J159" s="592">
        <v>4770785.961</v>
      </c>
      <c r="K159" s="592">
        <v>209526.732</v>
      </c>
      <c r="L159" s="592">
        <v>9549.978</v>
      </c>
      <c r="M159" s="592">
        <v>9549.978</v>
      </c>
      <c r="N159" s="592">
        <v>0</v>
      </c>
      <c r="O159" s="592">
        <v>360501.27</v>
      </c>
      <c r="P159" s="592">
        <v>350896.561</v>
      </c>
      <c r="Q159" s="592">
        <v>9604.709</v>
      </c>
      <c r="R159" s="592">
        <v>222707.976</v>
      </c>
      <c r="S159" s="592">
        <v>220929.255</v>
      </c>
      <c r="T159" s="592">
        <v>1778.721</v>
      </c>
      <c r="U159" s="592">
        <v>204500.318</v>
      </c>
      <c r="V159" s="592">
        <v>204476.078</v>
      </c>
      <c r="W159" s="592">
        <v>24.24</v>
      </c>
      <c r="X159" s="592"/>
      <c r="Y159" s="592"/>
      <c r="Z159" s="592"/>
      <c r="AA159" s="592">
        <v>10089337.742</v>
      </c>
      <c r="AB159" s="592">
        <v>9828349.963</v>
      </c>
      <c r="AC159" s="592">
        <v>260987.779</v>
      </c>
      <c r="AD159" s="592"/>
      <c r="AE159" s="592"/>
      <c r="AF159" s="592"/>
      <c r="AG159" s="592">
        <f t="shared" si="26"/>
        <v>10089337.742</v>
      </c>
      <c r="AH159" s="592">
        <f t="shared" si="27"/>
        <v>9828349.963</v>
      </c>
      <c r="AI159" s="592">
        <f t="shared" si="28"/>
        <v>260987.77899999998</v>
      </c>
    </row>
    <row r="160" spans="1:35" ht="13.5" hidden="1" outlineLevel="1">
      <c r="A160" s="587">
        <v>43891</v>
      </c>
      <c r="B160" s="182" t="s">
        <v>586</v>
      </c>
      <c r="C160" s="593"/>
      <c r="D160" s="593"/>
      <c r="E160" s="593"/>
      <c r="F160" s="593">
        <v>3002.124</v>
      </c>
      <c r="G160" s="593">
        <v>3002.124</v>
      </c>
      <c r="H160" s="593">
        <v>0</v>
      </c>
      <c r="I160" s="593">
        <v>35685.398</v>
      </c>
      <c r="J160" s="593">
        <v>35128.41</v>
      </c>
      <c r="K160" s="593">
        <v>556.988</v>
      </c>
      <c r="L160" s="593"/>
      <c r="M160" s="593"/>
      <c r="N160" s="593"/>
      <c r="O160" s="593"/>
      <c r="P160" s="593"/>
      <c r="Q160" s="593"/>
      <c r="R160" s="593"/>
      <c r="S160" s="593"/>
      <c r="T160" s="593"/>
      <c r="U160" s="593">
        <v>1317.539</v>
      </c>
      <c r="V160" s="593">
        <v>645.265</v>
      </c>
      <c r="W160" s="593">
        <v>672.274</v>
      </c>
      <c r="X160" s="593"/>
      <c r="Y160" s="593"/>
      <c r="Z160" s="593"/>
      <c r="AA160" s="593">
        <v>38687.522</v>
      </c>
      <c r="AB160" s="593">
        <v>38130.534</v>
      </c>
      <c r="AC160" s="593">
        <v>556.988</v>
      </c>
      <c r="AD160" s="593"/>
      <c r="AE160" s="593"/>
      <c r="AF160" s="593"/>
      <c r="AG160" s="593">
        <f t="shared" si="26"/>
        <v>38687.522</v>
      </c>
      <c r="AH160" s="593">
        <f t="shared" si="27"/>
        <v>38130.534</v>
      </c>
      <c r="AI160" s="593">
        <f t="shared" si="28"/>
        <v>556.988</v>
      </c>
    </row>
    <row r="161" spans="1:35" ht="13.5" hidden="1" outlineLevel="1">
      <c r="A161" s="587">
        <v>43891</v>
      </c>
      <c r="B161" s="182" t="s">
        <v>587</v>
      </c>
      <c r="C161" s="592"/>
      <c r="D161" s="592"/>
      <c r="E161" s="592"/>
      <c r="F161" s="592">
        <v>758628.524</v>
      </c>
      <c r="G161" s="592">
        <v>728900.589</v>
      </c>
      <c r="H161" s="592">
        <v>29727.935</v>
      </c>
      <c r="I161" s="592">
        <v>79932529.374</v>
      </c>
      <c r="J161" s="592">
        <v>78150274.502</v>
      </c>
      <c r="K161" s="592">
        <v>1782254.872</v>
      </c>
      <c r="L161" s="592">
        <v>137202023.2</v>
      </c>
      <c r="M161" s="592">
        <v>131806924.926</v>
      </c>
      <c r="N161" s="592">
        <v>5395098.274</v>
      </c>
      <c r="O161" s="592">
        <v>409656.183</v>
      </c>
      <c r="P161" s="592">
        <v>402385.287</v>
      </c>
      <c r="Q161" s="592">
        <v>7270.896</v>
      </c>
      <c r="R161" s="592">
        <v>5003924.772</v>
      </c>
      <c r="S161" s="592">
        <v>4929867.698</v>
      </c>
      <c r="T161" s="592">
        <v>74057.074</v>
      </c>
      <c r="U161" s="592">
        <v>13445713.022</v>
      </c>
      <c r="V161" s="592">
        <v>12699738.067</v>
      </c>
      <c r="W161" s="592">
        <v>745974.955</v>
      </c>
      <c r="X161" s="592">
        <v>2893758.463</v>
      </c>
      <c r="Y161" s="592">
        <v>2802771.923</v>
      </c>
      <c r="Z161" s="592">
        <v>90986.54</v>
      </c>
      <c r="AA161" s="592">
        <v>220786939.561</v>
      </c>
      <c r="AB161" s="592">
        <v>213488871.94</v>
      </c>
      <c r="AC161" s="592">
        <v>7298067.621</v>
      </c>
      <c r="AD161" s="592"/>
      <c r="AE161" s="592"/>
      <c r="AF161" s="592"/>
      <c r="AG161" s="592">
        <f t="shared" si="26"/>
        <v>217893181.098</v>
      </c>
      <c r="AH161" s="592">
        <f t="shared" si="27"/>
        <v>210686100.01700002</v>
      </c>
      <c r="AI161" s="592">
        <f t="shared" si="28"/>
        <v>7207081.081</v>
      </c>
    </row>
    <row r="162" spans="1:35" ht="13.5" hidden="1" outlineLevel="1">
      <c r="A162" s="587">
        <v>43891</v>
      </c>
      <c r="B162" s="182" t="s">
        <v>588</v>
      </c>
      <c r="C162" s="593"/>
      <c r="D162" s="593"/>
      <c r="E162" s="593"/>
      <c r="F162" s="593">
        <v>2935.64</v>
      </c>
      <c r="G162" s="593">
        <v>2728.269</v>
      </c>
      <c r="H162" s="593">
        <v>207.371</v>
      </c>
      <c r="I162" s="593">
        <v>4335.273</v>
      </c>
      <c r="J162" s="593">
        <v>4335.273</v>
      </c>
      <c r="K162" s="593">
        <v>0</v>
      </c>
      <c r="L162" s="593"/>
      <c r="M162" s="593"/>
      <c r="N162" s="593"/>
      <c r="O162" s="593">
        <v>1352541.278</v>
      </c>
      <c r="P162" s="593">
        <v>1335266.006</v>
      </c>
      <c r="Q162" s="593">
        <v>17275.272</v>
      </c>
      <c r="R162" s="593">
        <v>16237.582</v>
      </c>
      <c r="S162" s="593">
        <v>16237.582</v>
      </c>
      <c r="T162" s="593">
        <v>0</v>
      </c>
      <c r="U162" s="593">
        <v>366373.506</v>
      </c>
      <c r="V162" s="593">
        <v>366373.506</v>
      </c>
      <c r="W162" s="593">
        <v>0</v>
      </c>
      <c r="X162" s="593"/>
      <c r="Y162" s="593"/>
      <c r="Z162" s="593"/>
      <c r="AA162" s="593">
        <v>7270.913</v>
      </c>
      <c r="AB162" s="593">
        <v>7063.542</v>
      </c>
      <c r="AC162" s="593">
        <v>207.371</v>
      </c>
      <c r="AD162" s="593"/>
      <c r="AE162" s="593"/>
      <c r="AF162" s="593"/>
      <c r="AG162" s="593">
        <f t="shared" si="26"/>
        <v>7270.9130000000005</v>
      </c>
      <c r="AH162" s="593">
        <f t="shared" si="27"/>
        <v>7063.5419999999995</v>
      </c>
      <c r="AI162" s="593">
        <f t="shared" si="28"/>
        <v>207.371</v>
      </c>
    </row>
    <row r="163" spans="1:35" ht="13.5" hidden="1" outlineLevel="1">
      <c r="A163" s="587">
        <v>43891</v>
      </c>
      <c r="B163" s="182" t="s">
        <v>589</v>
      </c>
      <c r="C163" s="592"/>
      <c r="D163" s="592"/>
      <c r="E163" s="592"/>
      <c r="F163" s="592">
        <v>15246.926</v>
      </c>
      <c r="G163" s="592">
        <v>13184.469</v>
      </c>
      <c r="H163" s="592">
        <v>2062.457</v>
      </c>
      <c r="I163" s="592">
        <v>56281538.081</v>
      </c>
      <c r="J163" s="592">
        <v>54841766.926</v>
      </c>
      <c r="K163" s="592">
        <v>1439771.155</v>
      </c>
      <c r="L163" s="592">
        <v>572546.157</v>
      </c>
      <c r="M163" s="592">
        <v>572546.157</v>
      </c>
      <c r="N163" s="592">
        <v>0</v>
      </c>
      <c r="O163" s="592"/>
      <c r="P163" s="592"/>
      <c r="Q163" s="592"/>
      <c r="R163" s="592">
        <v>5769387.145</v>
      </c>
      <c r="S163" s="592">
        <v>5673429.596</v>
      </c>
      <c r="T163" s="592">
        <v>95957.549</v>
      </c>
      <c r="U163" s="592">
        <v>2420411.733</v>
      </c>
      <c r="V163" s="592">
        <v>2362899.896</v>
      </c>
      <c r="W163" s="592">
        <v>57511.837</v>
      </c>
      <c r="X163" s="592">
        <v>1571539.479</v>
      </c>
      <c r="Y163" s="592">
        <v>1530366.244</v>
      </c>
      <c r="Z163" s="592">
        <v>41173.235</v>
      </c>
      <c r="AA163" s="592">
        <v>58440870.643</v>
      </c>
      <c r="AB163" s="592">
        <v>56957863.796</v>
      </c>
      <c r="AC163" s="592">
        <v>1483006.847</v>
      </c>
      <c r="AD163" s="592"/>
      <c r="AE163" s="592"/>
      <c r="AF163" s="592"/>
      <c r="AG163" s="592">
        <f t="shared" si="26"/>
        <v>56869331.164</v>
      </c>
      <c r="AH163" s="592">
        <f t="shared" si="27"/>
        <v>55427497.55199999</v>
      </c>
      <c r="AI163" s="592">
        <f t="shared" si="28"/>
        <v>1441833.612</v>
      </c>
    </row>
    <row r="164" spans="1:35" ht="13.5" hidden="1" outlineLevel="1">
      <c r="A164" s="587">
        <v>43891</v>
      </c>
      <c r="B164" s="182" t="s">
        <v>590</v>
      </c>
      <c r="C164" s="593"/>
      <c r="D164" s="593"/>
      <c r="E164" s="593"/>
      <c r="F164" s="593">
        <v>104685.95</v>
      </c>
      <c r="G164" s="593">
        <v>96565.69</v>
      </c>
      <c r="H164" s="593">
        <v>8120.26</v>
      </c>
      <c r="I164" s="593">
        <v>829843.048</v>
      </c>
      <c r="J164" s="593">
        <v>622174.482</v>
      </c>
      <c r="K164" s="593">
        <v>207668.566</v>
      </c>
      <c r="L164" s="593">
        <v>407763.765</v>
      </c>
      <c r="M164" s="593">
        <v>326042.635</v>
      </c>
      <c r="N164" s="593">
        <v>81721.13</v>
      </c>
      <c r="O164" s="593">
        <v>86955.701</v>
      </c>
      <c r="P164" s="593">
        <v>85503.124</v>
      </c>
      <c r="Q164" s="593">
        <v>1452.577</v>
      </c>
      <c r="R164" s="593">
        <v>4083463.417</v>
      </c>
      <c r="S164" s="593">
        <v>3571458.318</v>
      </c>
      <c r="T164" s="593">
        <v>512005.099</v>
      </c>
      <c r="U164" s="593">
        <v>393957.867</v>
      </c>
      <c r="V164" s="593">
        <v>302995.757</v>
      </c>
      <c r="W164" s="593">
        <v>90962.11</v>
      </c>
      <c r="X164" s="593"/>
      <c r="Y164" s="593"/>
      <c r="Z164" s="593"/>
      <c r="AA164" s="593">
        <v>1342292.763</v>
      </c>
      <c r="AB164" s="593">
        <v>1044782.807</v>
      </c>
      <c r="AC164" s="593">
        <v>297509.956</v>
      </c>
      <c r="AD164" s="593"/>
      <c r="AE164" s="593"/>
      <c r="AF164" s="593"/>
      <c r="AG164" s="593">
        <f t="shared" si="26"/>
        <v>1342292.7629999998</v>
      </c>
      <c r="AH164" s="593">
        <f t="shared" si="27"/>
        <v>1044782.807</v>
      </c>
      <c r="AI164" s="593">
        <f t="shared" si="28"/>
        <v>297509.956</v>
      </c>
    </row>
    <row r="165" spans="1:35" ht="13.5" hidden="1" outlineLevel="1">
      <c r="A165" s="587">
        <v>43891</v>
      </c>
      <c r="B165" s="182" t="s">
        <v>591</v>
      </c>
      <c r="C165" s="592"/>
      <c r="D165" s="592"/>
      <c r="E165" s="592"/>
      <c r="F165" s="592"/>
      <c r="G165" s="592"/>
      <c r="H165" s="592"/>
      <c r="I165" s="592">
        <v>507936.04</v>
      </c>
      <c r="J165" s="592">
        <v>454602.517</v>
      </c>
      <c r="K165" s="592">
        <v>53333.523</v>
      </c>
      <c r="L165" s="592">
        <v>21140.976</v>
      </c>
      <c r="M165" s="592">
        <v>12152.733</v>
      </c>
      <c r="N165" s="592">
        <v>8988.243</v>
      </c>
      <c r="O165" s="592"/>
      <c r="P165" s="592"/>
      <c r="Q165" s="592"/>
      <c r="R165" s="592"/>
      <c r="S165" s="592"/>
      <c r="T165" s="592"/>
      <c r="U165" s="592"/>
      <c r="V165" s="592"/>
      <c r="W165" s="592"/>
      <c r="X165" s="592"/>
      <c r="Y165" s="592"/>
      <c r="Z165" s="592"/>
      <c r="AA165" s="592">
        <v>529077.016</v>
      </c>
      <c r="AB165" s="592">
        <v>466755.25</v>
      </c>
      <c r="AC165" s="592">
        <v>62321.766</v>
      </c>
      <c r="AD165" s="592"/>
      <c r="AE165" s="592"/>
      <c r="AF165" s="592"/>
      <c r="AG165" s="592">
        <f t="shared" si="26"/>
        <v>529077.016</v>
      </c>
      <c r="AH165" s="592">
        <f t="shared" si="27"/>
        <v>466755.25</v>
      </c>
      <c r="AI165" s="592">
        <f t="shared" si="28"/>
        <v>62321.766</v>
      </c>
    </row>
    <row r="166" spans="1:35" ht="13.5" hidden="1" outlineLevel="1">
      <c r="A166" s="587">
        <v>43891</v>
      </c>
      <c r="B166" s="182" t="s">
        <v>592</v>
      </c>
      <c r="C166" s="593"/>
      <c r="D166" s="593"/>
      <c r="E166" s="593"/>
      <c r="F166" s="593"/>
      <c r="G166" s="593"/>
      <c r="H166" s="593"/>
      <c r="I166" s="593"/>
      <c r="J166" s="593"/>
      <c r="K166" s="593"/>
      <c r="L166" s="593">
        <v>2757.961</v>
      </c>
      <c r="M166" s="593">
        <v>2757.961</v>
      </c>
      <c r="N166" s="593">
        <v>0</v>
      </c>
      <c r="O166" s="593"/>
      <c r="P166" s="593"/>
      <c r="Q166" s="593"/>
      <c r="R166" s="593"/>
      <c r="S166" s="593"/>
      <c r="T166" s="593"/>
      <c r="U166" s="593"/>
      <c r="V166" s="593"/>
      <c r="W166" s="593"/>
      <c r="X166" s="593">
        <v>14909.029</v>
      </c>
      <c r="Y166" s="593">
        <v>14909.029</v>
      </c>
      <c r="Z166" s="593">
        <v>0</v>
      </c>
      <c r="AA166" s="593">
        <v>17666.99</v>
      </c>
      <c r="AB166" s="593">
        <v>17666.99</v>
      </c>
      <c r="AC166" s="593">
        <v>0</v>
      </c>
      <c r="AD166" s="593"/>
      <c r="AE166" s="593"/>
      <c r="AF166" s="593"/>
      <c r="AG166" s="593">
        <f t="shared" si="26"/>
        <v>2757.961</v>
      </c>
      <c r="AH166" s="593">
        <f t="shared" si="27"/>
        <v>2757.961</v>
      </c>
      <c r="AI166" s="593">
        <f t="shared" si="28"/>
        <v>0</v>
      </c>
    </row>
    <row r="167" spans="1:35" ht="13.5" hidden="1" outlineLevel="1">
      <c r="A167" s="587">
        <v>43891</v>
      </c>
      <c r="B167" s="182" t="s">
        <v>593</v>
      </c>
      <c r="C167" s="592"/>
      <c r="D167" s="592"/>
      <c r="E167" s="592"/>
      <c r="F167" s="592"/>
      <c r="G167" s="592"/>
      <c r="H167" s="592"/>
      <c r="I167" s="592"/>
      <c r="J167" s="592"/>
      <c r="K167" s="592"/>
      <c r="L167" s="592"/>
      <c r="M167" s="592"/>
      <c r="N167" s="592"/>
      <c r="O167" s="592">
        <v>64698.171</v>
      </c>
      <c r="P167" s="592">
        <v>61777.369</v>
      </c>
      <c r="Q167" s="592">
        <v>2920.802</v>
      </c>
      <c r="R167" s="592"/>
      <c r="S167" s="592"/>
      <c r="T167" s="592"/>
      <c r="U167" s="592"/>
      <c r="V167" s="592"/>
      <c r="W167" s="592"/>
      <c r="X167" s="592"/>
      <c r="Y167" s="592"/>
      <c r="Z167" s="592"/>
      <c r="AA167" s="592"/>
      <c r="AB167" s="592"/>
      <c r="AC167" s="592"/>
      <c r="AD167" s="592"/>
      <c r="AE167" s="592"/>
      <c r="AF167" s="592"/>
      <c r="AG167" s="592">
        <f t="shared" si="26"/>
        <v>0</v>
      </c>
      <c r="AH167" s="592">
        <f t="shared" si="27"/>
        <v>0</v>
      </c>
      <c r="AI167" s="592">
        <f t="shared" si="28"/>
        <v>0</v>
      </c>
    </row>
    <row r="168" spans="1:35" ht="13.5" hidden="1" outlineLevel="1">
      <c r="A168" s="587">
        <v>43891</v>
      </c>
      <c r="B168" s="182" t="s">
        <v>594</v>
      </c>
      <c r="C168" s="593"/>
      <c r="D168" s="593"/>
      <c r="E168" s="593"/>
      <c r="F168" s="593"/>
      <c r="G168" s="593"/>
      <c r="H168" s="593"/>
      <c r="I168" s="593">
        <v>160729.068</v>
      </c>
      <c r="J168" s="593">
        <v>160729.068</v>
      </c>
      <c r="K168" s="593">
        <v>0</v>
      </c>
      <c r="L168" s="593">
        <v>47946.524</v>
      </c>
      <c r="M168" s="593">
        <v>47370.455</v>
      </c>
      <c r="N168" s="593">
        <v>576.069</v>
      </c>
      <c r="O168" s="593">
        <v>418188.671</v>
      </c>
      <c r="P168" s="593">
        <v>52058.948</v>
      </c>
      <c r="Q168" s="593">
        <v>366129.723</v>
      </c>
      <c r="R168" s="593"/>
      <c r="S168" s="593"/>
      <c r="T168" s="593"/>
      <c r="U168" s="593">
        <v>22964.794</v>
      </c>
      <c r="V168" s="593">
        <v>22964.794</v>
      </c>
      <c r="W168" s="593">
        <v>0</v>
      </c>
      <c r="X168" s="593"/>
      <c r="Y168" s="593"/>
      <c r="Z168" s="593"/>
      <c r="AA168" s="593">
        <v>208675.592</v>
      </c>
      <c r="AB168" s="593">
        <v>208099.523</v>
      </c>
      <c r="AC168" s="593">
        <v>576.069</v>
      </c>
      <c r="AD168" s="593"/>
      <c r="AE168" s="593"/>
      <c r="AF168" s="593"/>
      <c r="AG168" s="593">
        <f t="shared" si="26"/>
        <v>208675.592</v>
      </c>
      <c r="AH168" s="593">
        <f t="shared" si="27"/>
        <v>208099.523</v>
      </c>
      <c r="AI168" s="593">
        <f t="shared" si="28"/>
        <v>576.069</v>
      </c>
    </row>
    <row r="169" spans="1:35" ht="13.5" hidden="1" outlineLevel="1">
      <c r="A169" s="587">
        <v>43891</v>
      </c>
      <c r="B169" s="182" t="s">
        <v>670</v>
      </c>
      <c r="C169" s="592"/>
      <c r="D169" s="592"/>
      <c r="E169" s="592"/>
      <c r="F169" s="592"/>
      <c r="G169" s="592"/>
      <c r="H169" s="592"/>
      <c r="I169" s="592"/>
      <c r="J169" s="592"/>
      <c r="K169" s="592"/>
      <c r="L169" s="592"/>
      <c r="M169" s="592"/>
      <c r="N169" s="592"/>
      <c r="O169" s="592"/>
      <c r="P169" s="592"/>
      <c r="Q169" s="592"/>
      <c r="R169" s="592"/>
      <c r="S169" s="592"/>
      <c r="T169" s="592"/>
      <c r="U169" s="592"/>
      <c r="V169" s="592"/>
      <c r="W169" s="592"/>
      <c r="X169" s="592">
        <v>38921.597</v>
      </c>
      <c r="Y169" s="592">
        <v>38921.597</v>
      </c>
      <c r="Z169" s="592">
        <v>0</v>
      </c>
      <c r="AA169" s="592">
        <v>38921.597</v>
      </c>
      <c r="AB169" s="592">
        <v>38921.597</v>
      </c>
      <c r="AC169" s="592">
        <v>0</v>
      </c>
      <c r="AD169" s="592"/>
      <c r="AE169" s="592"/>
      <c r="AF169" s="592"/>
      <c r="AG169" s="592">
        <f t="shared" si="26"/>
        <v>0</v>
      </c>
      <c r="AH169" s="592">
        <f t="shared" si="27"/>
        <v>0</v>
      </c>
      <c r="AI169" s="592">
        <f t="shared" si="28"/>
        <v>0</v>
      </c>
    </row>
    <row r="170" spans="1:35" ht="13.5" hidden="1" outlineLevel="1">
      <c r="A170" s="587">
        <v>43891</v>
      </c>
      <c r="B170" s="182" t="s">
        <v>595</v>
      </c>
      <c r="C170" s="593"/>
      <c r="D170" s="593"/>
      <c r="E170" s="593"/>
      <c r="F170" s="593">
        <v>2044916.629</v>
      </c>
      <c r="G170" s="593">
        <v>1988503.753</v>
      </c>
      <c r="H170" s="593">
        <v>56412.876</v>
      </c>
      <c r="I170" s="593">
        <v>31963366.557</v>
      </c>
      <c r="J170" s="593">
        <v>30492895.36</v>
      </c>
      <c r="K170" s="593">
        <v>1470471.197</v>
      </c>
      <c r="L170" s="593">
        <v>33989809.487</v>
      </c>
      <c r="M170" s="593">
        <v>31759636.231</v>
      </c>
      <c r="N170" s="593">
        <v>2230173.256</v>
      </c>
      <c r="O170" s="593">
        <v>199233.651</v>
      </c>
      <c r="P170" s="593">
        <v>196017.624</v>
      </c>
      <c r="Q170" s="593">
        <v>3216.027</v>
      </c>
      <c r="R170" s="593">
        <v>12305611.971</v>
      </c>
      <c r="S170" s="593">
        <v>11676285.777</v>
      </c>
      <c r="T170" s="593">
        <v>629326.194</v>
      </c>
      <c r="U170" s="593">
        <v>1489514.396</v>
      </c>
      <c r="V170" s="593">
        <v>1442249.552</v>
      </c>
      <c r="W170" s="593">
        <v>47264.844</v>
      </c>
      <c r="X170" s="593">
        <v>922059.406</v>
      </c>
      <c r="Y170" s="593">
        <v>862220.96</v>
      </c>
      <c r="Z170" s="593">
        <v>59838.446</v>
      </c>
      <c r="AA170" s="593">
        <v>68920152.079</v>
      </c>
      <c r="AB170" s="593">
        <v>65103256.304</v>
      </c>
      <c r="AC170" s="593">
        <v>3816895.775</v>
      </c>
      <c r="AD170" s="593"/>
      <c r="AE170" s="593"/>
      <c r="AF170" s="593"/>
      <c r="AG170" s="593">
        <f t="shared" si="26"/>
        <v>67998092.67300001</v>
      </c>
      <c r="AH170" s="593">
        <f t="shared" si="27"/>
        <v>64241035.344</v>
      </c>
      <c r="AI170" s="593">
        <f t="shared" si="28"/>
        <v>3757057.329</v>
      </c>
    </row>
    <row r="171" spans="1:35" ht="13.5" hidden="1" outlineLevel="1">
      <c r="A171" s="587">
        <v>43891</v>
      </c>
      <c r="B171" s="182" t="s">
        <v>596</v>
      </c>
      <c r="C171" s="592"/>
      <c r="D171" s="592"/>
      <c r="E171" s="592"/>
      <c r="F171" s="592">
        <v>6177691.645</v>
      </c>
      <c r="G171" s="592">
        <v>5932424.844</v>
      </c>
      <c r="H171" s="592">
        <v>245266.801</v>
      </c>
      <c r="I171" s="592">
        <v>119160414.189</v>
      </c>
      <c r="J171" s="592">
        <v>115917690.884</v>
      </c>
      <c r="K171" s="592">
        <v>3242723.305</v>
      </c>
      <c r="L171" s="592">
        <v>10171194.39</v>
      </c>
      <c r="M171" s="592">
        <v>9805626.993</v>
      </c>
      <c r="N171" s="592">
        <v>365567.397</v>
      </c>
      <c r="O171" s="592"/>
      <c r="P171" s="592"/>
      <c r="Q171" s="592"/>
      <c r="R171" s="592">
        <v>3156678.688</v>
      </c>
      <c r="S171" s="592">
        <v>3108849.349</v>
      </c>
      <c r="T171" s="592">
        <v>47829.339</v>
      </c>
      <c r="U171" s="592">
        <v>1065948.92</v>
      </c>
      <c r="V171" s="592">
        <v>1033908.031</v>
      </c>
      <c r="W171" s="592">
        <v>32040.889</v>
      </c>
      <c r="X171" s="592">
        <v>1283064.488</v>
      </c>
      <c r="Y171" s="592">
        <v>1276487.727</v>
      </c>
      <c r="Z171" s="592">
        <v>6576.761</v>
      </c>
      <c r="AA171" s="592">
        <v>136792364.712</v>
      </c>
      <c r="AB171" s="592">
        <v>132932230.448</v>
      </c>
      <c r="AC171" s="592">
        <v>3860134.264</v>
      </c>
      <c r="AD171" s="592"/>
      <c r="AE171" s="592"/>
      <c r="AF171" s="592"/>
      <c r="AG171" s="592">
        <f>C171+F171+I171+L171</f>
        <v>135509300.22399998</v>
      </c>
      <c r="AH171" s="592">
        <f>D171+G171+J171+M171</f>
        <v>131655742.721</v>
      </c>
      <c r="AI171" s="592">
        <f>E171+H171+K171+N171</f>
        <v>3853557.503</v>
      </c>
    </row>
    <row r="172" spans="1:35" ht="13.5" hidden="1" outlineLevel="1">
      <c r="A172" s="587">
        <v>43891</v>
      </c>
      <c r="B172" s="182" t="s">
        <v>597</v>
      </c>
      <c r="C172" s="593"/>
      <c r="D172" s="593"/>
      <c r="E172" s="593"/>
      <c r="F172" s="593">
        <v>114.03</v>
      </c>
      <c r="G172" s="593">
        <v>0</v>
      </c>
      <c r="H172" s="593">
        <v>114.03</v>
      </c>
      <c r="I172" s="593">
        <v>5123695.423</v>
      </c>
      <c r="J172" s="593">
        <v>5095723.285</v>
      </c>
      <c r="K172" s="593">
        <v>27972.138</v>
      </c>
      <c r="L172" s="593">
        <v>3454708.172</v>
      </c>
      <c r="M172" s="593">
        <v>3412347.155</v>
      </c>
      <c r="N172" s="593">
        <v>42361.017</v>
      </c>
      <c r="O172" s="593">
        <v>2080578.61</v>
      </c>
      <c r="P172" s="593">
        <v>2080578.61</v>
      </c>
      <c r="Q172" s="593">
        <v>0</v>
      </c>
      <c r="R172" s="593">
        <v>362470.172</v>
      </c>
      <c r="S172" s="593">
        <v>353230.41</v>
      </c>
      <c r="T172" s="593">
        <v>9239.762</v>
      </c>
      <c r="U172" s="593">
        <v>283299.996</v>
      </c>
      <c r="V172" s="593">
        <v>268120.256</v>
      </c>
      <c r="W172" s="593">
        <v>15179.74</v>
      </c>
      <c r="X172" s="593"/>
      <c r="Y172" s="593"/>
      <c r="Z172" s="593"/>
      <c r="AA172" s="593">
        <v>8578517.625</v>
      </c>
      <c r="AB172" s="593">
        <v>8508070.44</v>
      </c>
      <c r="AC172" s="593">
        <v>70447.185</v>
      </c>
      <c r="AD172" s="593"/>
      <c r="AE172" s="593"/>
      <c r="AF172" s="593"/>
      <c r="AG172" s="593">
        <f>C172+F172+I172+L172</f>
        <v>8578517.625</v>
      </c>
      <c r="AH172" s="593">
        <f>D172+G172+J172+M172</f>
        <v>8508070.44</v>
      </c>
      <c r="AI172" s="593">
        <f>E172+H172+K172+N172</f>
        <v>70447.185</v>
      </c>
    </row>
    <row r="173" spans="1:35" ht="13.5" collapsed="1">
      <c r="A173" s="587">
        <v>43891</v>
      </c>
      <c r="B173" s="590" t="s">
        <v>598</v>
      </c>
      <c r="C173" s="591">
        <f>SUM(C150:C172)</f>
        <v>0</v>
      </c>
      <c r="D173" s="591">
        <f aca="true" t="shared" si="29" ref="D173:AI173">SUM(D150:D172)</f>
        <v>0</v>
      </c>
      <c r="E173" s="591">
        <f t="shared" si="29"/>
        <v>0</v>
      </c>
      <c r="F173" s="591">
        <f t="shared" si="29"/>
        <v>26269496.785000004</v>
      </c>
      <c r="G173" s="591">
        <f t="shared" si="29"/>
        <v>25756780.485000007</v>
      </c>
      <c r="H173" s="591">
        <f t="shared" si="29"/>
        <v>512716.30000000005</v>
      </c>
      <c r="I173" s="591">
        <f t="shared" si="29"/>
        <v>525809361.63299996</v>
      </c>
      <c r="J173" s="591">
        <f t="shared" si="29"/>
        <v>512662337.447</v>
      </c>
      <c r="K173" s="591">
        <f t="shared" si="29"/>
        <v>13145875.566</v>
      </c>
      <c r="L173" s="591">
        <f t="shared" si="29"/>
        <v>216334241.85799998</v>
      </c>
      <c r="M173" s="591">
        <f t="shared" si="29"/>
        <v>206965539.539</v>
      </c>
      <c r="N173" s="591">
        <f t="shared" si="29"/>
        <v>9368702.319000002</v>
      </c>
      <c r="O173" s="591">
        <f t="shared" si="29"/>
        <v>11762380.15</v>
      </c>
      <c r="P173" s="591">
        <f t="shared" si="29"/>
        <v>11075366.556000002</v>
      </c>
      <c r="Q173" s="591">
        <f t="shared" si="29"/>
        <v>687013.594</v>
      </c>
      <c r="R173" s="591">
        <f t="shared" si="29"/>
        <v>37349076.79799999</v>
      </c>
      <c r="S173" s="591">
        <f t="shared" si="29"/>
        <v>35758453.555999994</v>
      </c>
      <c r="T173" s="591">
        <f t="shared" si="29"/>
        <v>1590623.2419999999</v>
      </c>
      <c r="U173" s="591">
        <f t="shared" si="29"/>
        <v>23185626.817</v>
      </c>
      <c r="V173" s="591">
        <f t="shared" si="29"/>
        <v>22045336.852</v>
      </c>
      <c r="W173" s="591">
        <f t="shared" si="29"/>
        <v>1140289.9649999999</v>
      </c>
      <c r="X173" s="591">
        <f t="shared" si="29"/>
        <v>8544446.624</v>
      </c>
      <c r="Y173" s="591">
        <f t="shared" si="29"/>
        <v>8315053.805</v>
      </c>
      <c r="Z173" s="591">
        <f t="shared" si="29"/>
        <v>229392.819</v>
      </c>
      <c r="AA173" s="591">
        <f t="shared" si="29"/>
        <v>776957546.9</v>
      </c>
      <c r="AB173" s="591">
        <f t="shared" si="29"/>
        <v>753699711.276</v>
      </c>
      <c r="AC173" s="591">
        <f t="shared" si="29"/>
        <v>23256687.003999997</v>
      </c>
      <c r="AD173" s="591">
        <f t="shared" si="29"/>
        <v>0</v>
      </c>
      <c r="AE173" s="591">
        <f t="shared" si="29"/>
        <v>0</v>
      </c>
      <c r="AF173" s="591">
        <f t="shared" si="29"/>
        <v>0</v>
      </c>
      <c r="AG173" s="591">
        <f t="shared" si="29"/>
        <v>756020890.944</v>
      </c>
      <c r="AH173" s="591">
        <f t="shared" si="29"/>
        <v>733747784.49</v>
      </c>
      <c r="AI173" s="591">
        <f t="shared" si="29"/>
        <v>22271957.834</v>
      </c>
    </row>
  </sheetData>
  <sheetProtection/>
  <mergeCells count="13">
    <mergeCell ref="AG4:AI4"/>
    <mergeCell ref="AD4:AF4"/>
    <mergeCell ref="A4:A5"/>
    <mergeCell ref="B4:B5"/>
    <mergeCell ref="C4:E4"/>
    <mergeCell ref="F4:H4"/>
    <mergeCell ref="I4:K4"/>
    <mergeCell ref="L4:N4"/>
    <mergeCell ref="O4:Q4"/>
    <mergeCell ref="R4:T4"/>
    <mergeCell ref="U4:W4"/>
    <mergeCell ref="X4:Z4"/>
    <mergeCell ref="AA4:AC4"/>
  </mergeCells>
  <hyperlinks>
    <hyperlink ref="C1" location="Indice!A1" display="Regresar al índice"/>
  </hyperlinks>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dimension ref="A1:AJ172"/>
  <sheetViews>
    <sheetView zoomScalePageLayoutView="0" workbookViewId="0" topLeftCell="A1">
      <pane xSplit="2" ySplit="5" topLeftCell="C30" activePane="bottomRight" state="frozen"/>
      <selection pane="topLeft" activeCell="A1" sqref="A1"/>
      <selection pane="topRight" activeCell="C1" sqref="C1"/>
      <selection pane="bottomLeft" activeCell="A7" sqref="A7"/>
      <selection pane="bottomRight" activeCell="A54" sqref="A54:B172"/>
    </sheetView>
  </sheetViews>
  <sheetFormatPr defaultColWidth="11.421875" defaultRowHeight="15" outlineLevelRow="1"/>
  <cols>
    <col min="1" max="1" width="11.421875" style="95" customWidth="1"/>
    <col min="2" max="2" width="21.57421875" style="95" bestFit="1" customWidth="1"/>
    <col min="3" max="16384" width="11.421875" style="95" customWidth="1"/>
  </cols>
  <sheetData>
    <row r="1" spans="3:36" ht="43.5" customHeight="1">
      <c r="C1" s="560" t="s">
        <v>182</v>
      </c>
      <c r="E1" s="561" t="s">
        <v>608</v>
      </c>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562"/>
    </row>
    <row r="2" ht="13.5"/>
    <row r="3" ht="14.25" thickBot="1"/>
    <row r="4" spans="1:24" ht="76.5" customHeight="1">
      <c r="A4" s="601"/>
      <c r="B4" s="684" t="s">
        <v>557</v>
      </c>
      <c r="C4" s="686" t="s">
        <v>558</v>
      </c>
      <c r="D4" s="687"/>
      <c r="E4" s="682" t="s">
        <v>559</v>
      </c>
      <c r="F4" s="683"/>
      <c r="G4" s="682" t="s">
        <v>560</v>
      </c>
      <c r="H4" s="683"/>
      <c r="I4" s="682" t="s">
        <v>561</v>
      </c>
      <c r="J4" s="683"/>
      <c r="K4" s="697" t="s">
        <v>562</v>
      </c>
      <c r="L4" s="697"/>
      <c r="M4" s="698" t="s">
        <v>563</v>
      </c>
      <c r="N4" s="697"/>
      <c r="O4" s="698" t="s">
        <v>564</v>
      </c>
      <c r="P4" s="697"/>
      <c r="Q4" s="698" t="s">
        <v>565</v>
      </c>
      <c r="R4" s="697"/>
      <c r="S4" s="698" t="s">
        <v>566</v>
      </c>
      <c r="T4" s="697"/>
      <c r="U4" s="699" t="s">
        <v>567</v>
      </c>
      <c r="V4" s="699"/>
      <c r="W4" s="690" t="s">
        <v>568</v>
      </c>
      <c r="X4" s="690"/>
    </row>
    <row r="5" spans="1:24" ht="14.25" thickBot="1">
      <c r="A5" s="601"/>
      <c r="B5" s="685"/>
      <c r="C5" s="157" t="s">
        <v>572</v>
      </c>
      <c r="D5" s="158" t="s">
        <v>573</v>
      </c>
      <c r="E5" s="157" t="s">
        <v>572</v>
      </c>
      <c r="F5" s="158" t="s">
        <v>573</v>
      </c>
      <c r="G5" s="157" t="s">
        <v>572</v>
      </c>
      <c r="H5" s="158" t="s">
        <v>573</v>
      </c>
      <c r="I5" s="157" t="s">
        <v>572</v>
      </c>
      <c r="J5" s="158" t="s">
        <v>573</v>
      </c>
      <c r="K5" s="160" t="s">
        <v>572</v>
      </c>
      <c r="L5" s="313" t="s">
        <v>573</v>
      </c>
      <c r="M5" s="313" t="s">
        <v>572</v>
      </c>
      <c r="N5" s="313" t="s">
        <v>573</v>
      </c>
      <c r="O5" s="313" t="s">
        <v>572</v>
      </c>
      <c r="P5" s="313" t="s">
        <v>573</v>
      </c>
      <c r="Q5" s="313" t="s">
        <v>572</v>
      </c>
      <c r="R5" s="313" t="s">
        <v>573</v>
      </c>
      <c r="S5" s="313" t="s">
        <v>572</v>
      </c>
      <c r="T5" s="313" t="s">
        <v>573</v>
      </c>
      <c r="U5" s="313" t="s">
        <v>572</v>
      </c>
      <c r="V5" s="313" t="s">
        <v>573</v>
      </c>
      <c r="W5" s="313" t="s">
        <v>572</v>
      </c>
      <c r="X5" s="313" t="s">
        <v>573</v>
      </c>
    </row>
    <row r="6" spans="1:24" ht="13.5" hidden="1" outlineLevel="1">
      <c r="A6" s="166">
        <v>43709</v>
      </c>
      <c r="B6" s="167" t="s">
        <v>574</v>
      </c>
      <c r="C6" s="184"/>
      <c r="D6" s="185"/>
      <c r="E6" s="186">
        <f>4C!G6/4C!F6</f>
        <v>0.9788521588757784</v>
      </c>
      <c r="F6" s="187">
        <f>4C!H6/4C!F6</f>
        <v>0.021147841124221717</v>
      </c>
      <c r="G6" s="186">
        <f>4C!J6/4C!I6</f>
        <v>0.9646273260065127</v>
      </c>
      <c r="H6" s="187">
        <f>4C!K6/4C!I6</f>
        <v>0.0353726739934873</v>
      </c>
      <c r="I6" s="186">
        <f>4C!M6/4C!L6</f>
        <v>0.9420428308447799</v>
      </c>
      <c r="J6" s="187">
        <f>4C!N6/4C!L6</f>
        <v>0.057957169155220194</v>
      </c>
      <c r="K6" s="186">
        <v>0</v>
      </c>
      <c r="L6" s="187">
        <v>0</v>
      </c>
      <c r="M6" s="186">
        <f>4C!S6/4C!R6</f>
        <v>0.8712710741023894</v>
      </c>
      <c r="N6" s="187">
        <f>4C!T6/4C!R6</f>
        <v>0.1287289258976106</v>
      </c>
      <c r="O6" s="186">
        <f>4C!V6/4C!U6</f>
        <v>0.9961701371237994</v>
      </c>
      <c r="P6" s="187">
        <f>4C!W6/4C!U6</f>
        <v>0.0038298628762005638</v>
      </c>
      <c r="Q6" s="186">
        <v>0</v>
      </c>
      <c r="R6" s="187">
        <v>0</v>
      </c>
      <c r="S6" s="186">
        <f>4C!AB6/4C!AA6</f>
        <v>0.9489186925836891</v>
      </c>
      <c r="T6" s="187">
        <f>4C!AC6/4C!AA6</f>
        <v>0.05108130741631084</v>
      </c>
      <c r="U6" s="186">
        <v>0</v>
      </c>
      <c r="V6" s="187">
        <v>0</v>
      </c>
      <c r="W6" s="186">
        <f>4C!AH6/4C!AG6</f>
        <v>0.9489186925836891</v>
      </c>
      <c r="X6" s="187">
        <f>4C!AI6/4C!AG6</f>
        <v>0.051081307416310846</v>
      </c>
    </row>
    <row r="7" spans="1:24" ht="13.5" hidden="1" outlineLevel="1">
      <c r="A7" s="166">
        <v>43709</v>
      </c>
      <c r="B7" s="167" t="s">
        <v>576</v>
      </c>
      <c r="C7" s="189"/>
      <c r="D7" s="190"/>
      <c r="E7" s="191">
        <v>0</v>
      </c>
      <c r="F7" s="192">
        <v>0</v>
      </c>
      <c r="G7" s="191">
        <f>4C!J7/4C!I7</f>
        <v>1</v>
      </c>
      <c r="H7" s="192">
        <f>4C!K7/4C!I7</f>
        <v>0</v>
      </c>
      <c r="I7" s="191">
        <f>4C!M7/4C!L7</f>
        <v>0.7015051557456587</v>
      </c>
      <c r="J7" s="192">
        <f>4C!N7/4C!L7</f>
        <v>0.2984948442543413</v>
      </c>
      <c r="K7" s="191">
        <v>0</v>
      </c>
      <c r="L7" s="192">
        <v>0</v>
      </c>
      <c r="M7" s="191">
        <f>4C!S7/4C!R7</f>
        <v>1</v>
      </c>
      <c r="N7" s="192">
        <f>4C!T7/4C!R7</f>
        <v>0</v>
      </c>
      <c r="O7" s="191">
        <f>4C!V7/4C!U7</f>
        <v>0.8540082213702559</v>
      </c>
      <c r="P7" s="192">
        <f>4C!W7/4C!U7</f>
        <v>0.14599177862974405</v>
      </c>
      <c r="Q7" s="191">
        <v>0</v>
      </c>
      <c r="R7" s="192">
        <v>0</v>
      </c>
      <c r="S7" s="191">
        <f>4C!AB7/4C!AA7</f>
        <v>0.809138951125942</v>
      </c>
      <c r="T7" s="192">
        <f>4C!AC7/4C!AA7</f>
        <v>0.19086104887405791</v>
      </c>
      <c r="U7" s="191">
        <v>0</v>
      </c>
      <c r="V7" s="192">
        <v>0</v>
      </c>
      <c r="W7" s="191">
        <f>4C!AH7/4C!AG7</f>
        <v>0.8091389511259421</v>
      </c>
      <c r="X7" s="192">
        <f>4C!AI7/4C!AG7</f>
        <v>0.19086104887405794</v>
      </c>
    </row>
    <row r="8" spans="1:24" ht="13.5" hidden="1" outlineLevel="1">
      <c r="A8" s="166">
        <v>43709</v>
      </c>
      <c r="B8" s="167" t="s">
        <v>577</v>
      </c>
      <c r="C8" s="184"/>
      <c r="D8" s="185"/>
      <c r="E8" s="193">
        <v>0</v>
      </c>
      <c r="F8" s="194">
        <v>0</v>
      </c>
      <c r="G8" s="193">
        <f>4C!J8/4C!I8</f>
        <v>0.9827038314006906</v>
      </c>
      <c r="H8" s="194">
        <f>4C!K8/4C!I8</f>
        <v>0.017296168599309387</v>
      </c>
      <c r="I8" s="193">
        <f>4C!M8/4C!L8</f>
        <v>0.980748265883238</v>
      </c>
      <c r="J8" s="194">
        <f>4C!N8/4C!L8</f>
        <v>0.019251734116762034</v>
      </c>
      <c r="K8" s="193">
        <v>0</v>
      </c>
      <c r="L8" s="194">
        <v>0</v>
      </c>
      <c r="M8" s="193">
        <f>4C!S8/4C!R8</f>
        <v>0.9819870875700742</v>
      </c>
      <c r="N8" s="194">
        <f>4C!T8/4C!R8</f>
        <v>0.018012912429925778</v>
      </c>
      <c r="O8" s="193">
        <f>4C!V8/4C!U8</f>
        <v>0.9478814122505512</v>
      </c>
      <c r="P8" s="194">
        <f>4C!W8/4C!U8</f>
        <v>0.05211858774944886</v>
      </c>
      <c r="Q8" s="193">
        <f>4C!Y8/4C!X8</f>
        <v>0.987857986679518</v>
      </c>
      <c r="R8" s="194">
        <f>4C!Z8/4C!X8</f>
        <v>0.01214201332048192</v>
      </c>
      <c r="S8" s="193">
        <f>4C!AB8/4C!AA8</f>
        <v>0.9822063980329832</v>
      </c>
      <c r="T8" s="194">
        <f>4C!AC8/4C!AA8</f>
        <v>0.0177936019670168</v>
      </c>
      <c r="U8" s="193">
        <v>0</v>
      </c>
      <c r="V8" s="194">
        <v>0</v>
      </c>
      <c r="W8" s="193">
        <f>4C!AH8/4C!AG8</f>
        <v>0.9821087107092827</v>
      </c>
      <c r="X8" s="194">
        <f>4C!AI8/4C!AG8</f>
        <v>0.01789128929071716</v>
      </c>
    </row>
    <row r="9" spans="1:24" ht="13.5" hidden="1" outlineLevel="1">
      <c r="A9" s="166">
        <v>43709</v>
      </c>
      <c r="B9" s="167" t="s">
        <v>599</v>
      </c>
      <c r="C9" s="189"/>
      <c r="D9" s="190"/>
      <c r="E9" s="191">
        <f>4C!G9/4C!F9</f>
        <v>0</v>
      </c>
      <c r="F9" s="192">
        <f>4C!H9/4C!F9</f>
        <v>1</v>
      </c>
      <c r="G9" s="191">
        <f>4C!J9/4C!I9</f>
        <v>0.9538353268929423</v>
      </c>
      <c r="H9" s="192">
        <f>4C!K9/4C!I9</f>
        <v>0.04616467310705776</v>
      </c>
      <c r="I9" s="191">
        <f>4C!M9/4C!L9</f>
        <v>0.9581383946612019</v>
      </c>
      <c r="J9" s="192">
        <f>4C!N9/4C!L9</f>
        <v>0.04186160533879806</v>
      </c>
      <c r="K9" s="191">
        <f>4C!P9/4C!O9</f>
        <v>0.8842639531530709</v>
      </c>
      <c r="L9" s="192">
        <f>4C!Q9/4C!O9</f>
        <v>0.11573604684692904</v>
      </c>
      <c r="M9" s="191">
        <f>4C!S9/4C!R9</f>
        <v>0.9134808950427342</v>
      </c>
      <c r="N9" s="192">
        <f>4C!T9/4C!R9</f>
        <v>0.08651910495726578</v>
      </c>
      <c r="O9" s="191">
        <f>4C!V9/4C!U9</f>
        <v>0.8726893043993423</v>
      </c>
      <c r="P9" s="192">
        <f>4C!W9/4C!U9</f>
        <v>0.12731069560065764</v>
      </c>
      <c r="Q9" s="191">
        <v>0</v>
      </c>
      <c r="R9" s="192">
        <v>0</v>
      </c>
      <c r="S9" s="191">
        <f>4C!AB9/4C!AA9</f>
        <v>0.9539566225453491</v>
      </c>
      <c r="T9" s="192">
        <f>4C!AC9/4C!AA9</f>
        <v>0.04604337745465098</v>
      </c>
      <c r="U9" s="191">
        <v>0</v>
      </c>
      <c r="V9" s="192">
        <v>0</v>
      </c>
      <c r="W9" s="191">
        <f>4C!AH9/4C!AG9</f>
        <v>0.9539566225453491</v>
      </c>
      <c r="X9" s="192">
        <f>4C!AI9/4C!AG9</f>
        <v>0.04604337745465098</v>
      </c>
    </row>
    <row r="10" spans="1:24" ht="13.5" hidden="1" outlineLevel="1">
      <c r="A10" s="166">
        <v>43709</v>
      </c>
      <c r="B10" s="167" t="s">
        <v>578</v>
      </c>
      <c r="C10" s="184"/>
      <c r="D10" s="185"/>
      <c r="E10" s="193">
        <v>0</v>
      </c>
      <c r="F10" s="194">
        <v>0</v>
      </c>
      <c r="G10" s="193">
        <v>0</v>
      </c>
      <c r="H10" s="194">
        <v>0</v>
      </c>
      <c r="I10" s="193">
        <v>0</v>
      </c>
      <c r="J10" s="194">
        <v>0</v>
      </c>
      <c r="K10" s="193">
        <v>0</v>
      </c>
      <c r="L10" s="194">
        <v>0</v>
      </c>
      <c r="M10" s="193">
        <v>0</v>
      </c>
      <c r="N10" s="194">
        <v>0</v>
      </c>
      <c r="O10" s="193">
        <v>0</v>
      </c>
      <c r="P10" s="194">
        <v>0</v>
      </c>
      <c r="Q10" s="193">
        <v>0</v>
      </c>
      <c r="R10" s="194">
        <v>0</v>
      </c>
      <c r="S10" s="193">
        <v>0</v>
      </c>
      <c r="T10" s="194">
        <v>0</v>
      </c>
      <c r="U10" s="193">
        <v>0</v>
      </c>
      <c r="V10" s="194">
        <v>0</v>
      </c>
      <c r="W10" s="193">
        <v>0</v>
      </c>
      <c r="X10" s="194">
        <v>0</v>
      </c>
    </row>
    <row r="11" spans="1:24" ht="13.5" hidden="1" outlineLevel="1">
      <c r="A11" s="166">
        <v>43709</v>
      </c>
      <c r="B11" s="167" t="s">
        <v>579</v>
      </c>
      <c r="C11" s="189"/>
      <c r="D11" s="190"/>
      <c r="E11" s="191">
        <f>4C!G11/4C!F11</f>
        <v>1</v>
      </c>
      <c r="F11" s="192">
        <f>4C!H11/4C!F11</f>
        <v>0</v>
      </c>
      <c r="G11" s="191">
        <f>4C!J11/4C!I11</f>
        <v>0.7915478268937101</v>
      </c>
      <c r="H11" s="192">
        <f>4C!K11/4C!I11</f>
        <v>0.2084521731062898</v>
      </c>
      <c r="I11" s="191">
        <f>4C!M11/4C!L11</f>
        <v>0.7338167948704767</v>
      </c>
      <c r="J11" s="192">
        <f>4C!N11/4C!L11</f>
        <v>0.2661832051295232</v>
      </c>
      <c r="K11" s="191">
        <f>4C!P11/4C!O11</f>
        <v>1</v>
      </c>
      <c r="L11" s="192">
        <f>4C!Q11/4C!O11</f>
        <v>0</v>
      </c>
      <c r="M11" s="191">
        <f>4C!S11/4C!R11</f>
        <v>0.7540670515583738</v>
      </c>
      <c r="N11" s="192">
        <f>4C!T11/4C!R11</f>
        <v>0.24593294844162625</v>
      </c>
      <c r="O11" s="191">
        <f>4C!V11/4C!U11</f>
        <v>0.9284881990637179</v>
      </c>
      <c r="P11" s="192">
        <f>4C!W11/4C!U11</f>
        <v>0.07151180093628202</v>
      </c>
      <c r="Q11" s="191">
        <v>0</v>
      </c>
      <c r="R11" s="192">
        <v>0</v>
      </c>
      <c r="S11" s="191">
        <f>4C!AB11/4C!AA11</f>
        <v>0.8181625633490005</v>
      </c>
      <c r="T11" s="192">
        <f>4C!AC11/4C!AA11</f>
        <v>0.18183743665099952</v>
      </c>
      <c r="U11" s="191">
        <v>0</v>
      </c>
      <c r="V11" s="192">
        <v>0</v>
      </c>
      <c r="W11" s="191">
        <f>4C!AH11/4C!AG11</f>
        <v>0.8181625633490005</v>
      </c>
      <c r="X11" s="192">
        <f>4C!AI11/4C!AG11</f>
        <v>0.1818374366509995</v>
      </c>
    </row>
    <row r="12" spans="1:24" ht="13.5" hidden="1" outlineLevel="1">
      <c r="A12" s="166">
        <v>43709</v>
      </c>
      <c r="B12" s="167" t="s">
        <v>580</v>
      </c>
      <c r="C12" s="184"/>
      <c r="D12" s="185"/>
      <c r="E12" s="193">
        <v>0</v>
      </c>
      <c r="F12" s="194">
        <v>0</v>
      </c>
      <c r="G12" s="193">
        <f>4C!J12/4C!I12</f>
        <v>0.9538455226872719</v>
      </c>
      <c r="H12" s="194">
        <f>4C!K12/4C!I12</f>
        <v>0.04615447731272817</v>
      </c>
      <c r="I12" s="193">
        <f>4C!M12/4C!L12</f>
        <v>0.8790227203845267</v>
      </c>
      <c r="J12" s="194">
        <f>4C!N12/4C!L12</f>
        <v>0.12097727961547339</v>
      </c>
      <c r="K12" s="193">
        <v>0</v>
      </c>
      <c r="L12" s="194">
        <v>0</v>
      </c>
      <c r="M12" s="193">
        <v>0</v>
      </c>
      <c r="N12" s="194">
        <v>0</v>
      </c>
      <c r="O12" s="193">
        <f>4C!V12/4C!U12</f>
        <v>0.9721727822327149</v>
      </c>
      <c r="P12" s="194">
        <f>4C!W12/4C!U12</f>
        <v>0.027827217767285257</v>
      </c>
      <c r="Q12" s="193">
        <f>4C!Y12/4C!X12</f>
        <v>0.9705308105717839</v>
      </c>
      <c r="R12" s="194">
        <f>4C!Z12/4C!X12</f>
        <v>0.029469189428216188</v>
      </c>
      <c r="S12" s="193">
        <f>4C!AB12/4C!AA12</f>
        <v>0.9432757475925375</v>
      </c>
      <c r="T12" s="194">
        <f>4C!AC12/4C!AA12</f>
        <v>0.056724252407462566</v>
      </c>
      <c r="U12" s="193">
        <v>0</v>
      </c>
      <c r="V12" s="194">
        <v>0</v>
      </c>
      <c r="W12" s="193">
        <f>4C!AH12/4C!AG12</f>
        <v>0.937687744314208</v>
      </c>
      <c r="X12" s="194">
        <f>4C!AI12/4C!AG12</f>
        <v>0.06231225568579202</v>
      </c>
    </row>
    <row r="13" spans="1:24" ht="13.5" hidden="1" outlineLevel="1">
      <c r="A13" s="166">
        <v>43709</v>
      </c>
      <c r="B13" s="167" t="s">
        <v>581</v>
      </c>
      <c r="C13" s="189"/>
      <c r="D13" s="190"/>
      <c r="E13" s="191">
        <f>4C!G13/4C!F13</f>
        <v>0.967684231035358</v>
      </c>
      <c r="F13" s="192">
        <f>4C!H13/4C!F13</f>
        <v>0.03231576896464204</v>
      </c>
      <c r="G13" s="191">
        <f>4C!J13/4C!I13</f>
        <v>0.9422097205289829</v>
      </c>
      <c r="H13" s="192">
        <f>4C!K13/4C!I13</f>
        <v>0.05779027947101717</v>
      </c>
      <c r="I13" s="191">
        <v>0</v>
      </c>
      <c r="J13" s="192">
        <v>0</v>
      </c>
      <c r="K13" s="191">
        <f>4C!P13/4C!O13</f>
        <v>1</v>
      </c>
      <c r="L13" s="192">
        <f>4C!Q13/4C!O13</f>
        <v>0</v>
      </c>
      <c r="M13" s="191">
        <f>4C!S13/4C!R13</f>
        <v>0.9658073721975052</v>
      </c>
      <c r="N13" s="192">
        <f>4C!T13/4C!R13</f>
        <v>0.03419262780249488</v>
      </c>
      <c r="O13" s="191">
        <f>4C!V13/4C!U13</f>
        <v>0.9595299404976407</v>
      </c>
      <c r="P13" s="192">
        <f>4C!W13/4C!U13</f>
        <v>0.04047005950235931</v>
      </c>
      <c r="Q13" s="191">
        <v>0</v>
      </c>
      <c r="R13" s="192">
        <v>0</v>
      </c>
      <c r="S13" s="191">
        <f>4C!AB13/4C!AA13</f>
        <v>0.9433698209602928</v>
      </c>
      <c r="T13" s="192">
        <f>4C!AC13/4C!AA13</f>
        <v>0.05663017903970715</v>
      </c>
      <c r="U13" s="191">
        <v>0</v>
      </c>
      <c r="V13" s="192">
        <v>0</v>
      </c>
      <c r="W13" s="191">
        <f>4C!AH13/4C!AG13</f>
        <v>0.943369820960293</v>
      </c>
      <c r="X13" s="192">
        <f>4C!AI13/4C!AG13</f>
        <v>0.05663017903970715</v>
      </c>
    </row>
    <row r="14" spans="1:24" ht="13.5" hidden="1" outlineLevel="1">
      <c r="A14" s="166">
        <v>43709</v>
      </c>
      <c r="B14" s="167" t="s">
        <v>582</v>
      </c>
      <c r="C14" s="184"/>
      <c r="D14" s="185"/>
      <c r="E14" s="193">
        <v>0</v>
      </c>
      <c r="F14" s="194">
        <v>0</v>
      </c>
      <c r="G14" s="193">
        <v>0</v>
      </c>
      <c r="H14" s="194">
        <v>0</v>
      </c>
      <c r="I14" s="193">
        <v>0</v>
      </c>
      <c r="J14" s="194">
        <v>0</v>
      </c>
      <c r="K14" s="193">
        <f>4C!P14/4C!O14</f>
        <v>0.9795913985679501</v>
      </c>
      <c r="L14" s="194">
        <f>4C!Q14/4C!O14</f>
        <v>0.020408601432049894</v>
      </c>
      <c r="M14" s="193">
        <v>0</v>
      </c>
      <c r="N14" s="194">
        <v>0</v>
      </c>
      <c r="O14" s="193">
        <v>0</v>
      </c>
      <c r="P14" s="194">
        <v>0</v>
      </c>
      <c r="Q14" s="193">
        <v>0</v>
      </c>
      <c r="R14" s="194">
        <v>0</v>
      </c>
      <c r="S14" s="193">
        <v>0</v>
      </c>
      <c r="T14" s="194">
        <v>0</v>
      </c>
      <c r="U14" s="193">
        <v>0</v>
      </c>
      <c r="V14" s="194">
        <v>0</v>
      </c>
      <c r="W14" s="193">
        <v>0</v>
      </c>
      <c r="X14" s="194">
        <v>0</v>
      </c>
    </row>
    <row r="15" spans="1:24" ht="13.5" hidden="1" outlineLevel="1">
      <c r="A15" s="166">
        <v>43709</v>
      </c>
      <c r="B15" s="167" t="s">
        <v>583</v>
      </c>
      <c r="C15" s="189"/>
      <c r="D15" s="190"/>
      <c r="E15" s="191">
        <v>0</v>
      </c>
      <c r="F15" s="192">
        <v>0</v>
      </c>
      <c r="G15" s="191">
        <v>0</v>
      </c>
      <c r="H15" s="192">
        <v>0</v>
      </c>
      <c r="I15" s="191">
        <v>0</v>
      </c>
      <c r="J15" s="192">
        <v>0</v>
      </c>
      <c r="K15" s="191">
        <v>0</v>
      </c>
      <c r="L15" s="192">
        <v>0</v>
      </c>
      <c r="M15" s="191">
        <v>0</v>
      </c>
      <c r="N15" s="192">
        <v>0</v>
      </c>
      <c r="O15" s="191">
        <v>0</v>
      </c>
      <c r="P15" s="192">
        <v>0</v>
      </c>
      <c r="Q15" s="191">
        <v>0</v>
      </c>
      <c r="R15" s="192">
        <v>0</v>
      </c>
      <c r="S15" s="191">
        <v>0</v>
      </c>
      <c r="T15" s="192">
        <v>0</v>
      </c>
      <c r="U15" s="191">
        <v>0</v>
      </c>
      <c r="V15" s="192">
        <v>0</v>
      </c>
      <c r="W15" s="191">
        <v>0</v>
      </c>
      <c r="X15" s="192">
        <v>0</v>
      </c>
    </row>
    <row r="16" spans="1:24" ht="13.5" hidden="1" outlineLevel="1">
      <c r="A16" s="166">
        <v>43709</v>
      </c>
      <c r="B16" s="167" t="s">
        <v>584</v>
      </c>
      <c r="C16" s="184"/>
      <c r="D16" s="185"/>
      <c r="E16" s="193">
        <f>4C!G16/4C!F16</f>
        <v>0.9954789196682025</v>
      </c>
      <c r="F16" s="194">
        <f>4C!H16/4C!F16</f>
        <v>0.004521080331797426</v>
      </c>
      <c r="G16" s="193">
        <f>4C!J16/4C!I16</f>
        <v>0.9895516520858624</v>
      </c>
      <c r="H16" s="194">
        <f>4C!K16/4C!I16</f>
        <v>0.010448347914137623</v>
      </c>
      <c r="I16" s="193">
        <f>4C!M16/4C!L16</f>
        <v>0.841431966141952</v>
      </c>
      <c r="J16" s="194">
        <f>4C!N16/4C!L16</f>
        <v>0.158568033858048</v>
      </c>
      <c r="K16" s="193">
        <f>4C!P16/4C!O16</f>
        <v>0.991581949866268</v>
      </c>
      <c r="L16" s="194">
        <f>4C!Q16/4C!O16</f>
        <v>0.008418050133731933</v>
      </c>
      <c r="M16" s="193">
        <f>4C!S16/4C!R16</f>
        <v>0.9591286353555721</v>
      </c>
      <c r="N16" s="194">
        <f>4C!T16/4C!R16</f>
        <v>0.040871364644427845</v>
      </c>
      <c r="O16" s="193">
        <f>4C!V16/4C!U16</f>
        <v>0.9853649453662133</v>
      </c>
      <c r="P16" s="194">
        <f>4C!W16/4C!U16</f>
        <v>0.014635054633786575</v>
      </c>
      <c r="Q16" s="193">
        <f>4C!Y16/4C!X16</f>
        <v>0.9799254791503308</v>
      </c>
      <c r="R16" s="194">
        <f>4C!Z16/4C!X16</f>
        <v>0.020074520849669236</v>
      </c>
      <c r="S16" s="193">
        <f>4C!AB16/4C!AA16</f>
        <v>0.9894926996805011</v>
      </c>
      <c r="T16" s="194">
        <f>4C!AC16/4C!AA16</f>
        <v>0.010499724356175527</v>
      </c>
      <c r="U16" s="193">
        <v>0</v>
      </c>
      <c r="V16" s="194">
        <v>0</v>
      </c>
      <c r="W16" s="193">
        <f>4C!AH16/4C!AG16</f>
        <v>0.9895135627961067</v>
      </c>
      <c r="X16" s="194">
        <f>4C!AI16/4C!AG16</f>
        <v>0.010486437203893466</v>
      </c>
    </row>
    <row r="17" spans="1:24" ht="13.5" hidden="1" outlineLevel="1">
      <c r="A17" s="166">
        <v>43709</v>
      </c>
      <c r="B17" s="167" t="s">
        <v>585</v>
      </c>
      <c r="C17" s="189"/>
      <c r="D17" s="190"/>
      <c r="E17" s="191">
        <f>4C!G17/4C!F17</f>
        <v>0.9930406879851341</v>
      </c>
      <c r="F17" s="192">
        <f>4C!H17/4C!F17</f>
        <v>0.006959312014865973</v>
      </c>
      <c r="G17" s="191">
        <f>4C!J17/4C!I17</f>
        <v>0.9672287436395149</v>
      </c>
      <c r="H17" s="192">
        <f>4C!K17/4C!I17</f>
        <v>0.0327712563604852</v>
      </c>
      <c r="I17" s="191">
        <v>0</v>
      </c>
      <c r="J17" s="192">
        <v>0</v>
      </c>
      <c r="K17" s="191">
        <f>4C!P17/4C!O17</f>
        <v>0.980833363763899</v>
      </c>
      <c r="L17" s="192">
        <f>4C!Q17/4C!O17</f>
        <v>0.01916663623610107</v>
      </c>
      <c r="M17" s="191">
        <f>4C!S17/4C!R17</f>
        <v>1</v>
      </c>
      <c r="N17" s="192">
        <f>4C!T17/4C!R17</f>
        <v>0</v>
      </c>
      <c r="O17" s="191">
        <f>4C!V17/4C!U17</f>
        <v>0.9998852881829641</v>
      </c>
      <c r="P17" s="192">
        <f>4C!W17/4C!U17</f>
        <v>0.00011471181703593902</v>
      </c>
      <c r="Q17" s="191">
        <v>0</v>
      </c>
      <c r="R17" s="192">
        <v>0</v>
      </c>
      <c r="S17" s="191">
        <f>4C!AB17/4C!AA17</f>
        <v>0.9801443472186614</v>
      </c>
      <c r="T17" s="192">
        <f>4C!AC17/4C!AA17</f>
        <v>0.019855652781338492</v>
      </c>
      <c r="U17" s="191">
        <v>0</v>
      </c>
      <c r="V17" s="192">
        <v>0</v>
      </c>
      <c r="W17" s="191">
        <f>4C!AH17/4C!AG17</f>
        <v>0.9801443472186616</v>
      </c>
      <c r="X17" s="192">
        <f>4C!AI17/4C!AG17</f>
        <v>0.019855652781338492</v>
      </c>
    </row>
    <row r="18" spans="1:24" ht="13.5" hidden="1" outlineLevel="1">
      <c r="A18" s="166">
        <v>43709</v>
      </c>
      <c r="B18" s="167" t="s">
        <v>586</v>
      </c>
      <c r="C18" s="184"/>
      <c r="D18" s="185"/>
      <c r="E18" s="193">
        <f>4C!G18/4C!F18</f>
        <v>1</v>
      </c>
      <c r="F18" s="194">
        <f>4C!H18/4C!F18</f>
        <v>0</v>
      </c>
      <c r="G18" s="193">
        <f>4C!J18/4C!I18</f>
        <v>0.9868743730728536</v>
      </c>
      <c r="H18" s="194">
        <f>4C!K18/4C!I18</f>
        <v>0.0131256269271463</v>
      </c>
      <c r="I18" s="193">
        <f>4C!M18/4C!L18</f>
        <v>1</v>
      </c>
      <c r="J18" s="194">
        <f>4C!N18/4C!L18</f>
        <v>0</v>
      </c>
      <c r="K18" s="193">
        <v>0</v>
      </c>
      <c r="L18" s="194">
        <v>0</v>
      </c>
      <c r="M18" s="193">
        <v>0</v>
      </c>
      <c r="N18" s="194">
        <v>0</v>
      </c>
      <c r="O18" s="193">
        <f>4C!V18/4C!U18</f>
        <v>0.46839861078818495</v>
      </c>
      <c r="P18" s="194">
        <f>4C!W18/4C!U18</f>
        <v>0.5316013892118151</v>
      </c>
      <c r="Q18" s="193">
        <v>0</v>
      </c>
      <c r="R18" s="194">
        <v>0</v>
      </c>
      <c r="S18" s="193">
        <f>4C!AB18/4C!AA18</f>
        <v>0.9898618423285939</v>
      </c>
      <c r="T18" s="194">
        <f>4C!AC18/4C!AA18</f>
        <v>0.01013815767140613</v>
      </c>
      <c r="U18" s="193">
        <v>0</v>
      </c>
      <c r="V18" s="194">
        <v>0</v>
      </c>
      <c r="W18" s="193">
        <f>4C!AH18/4C!AG18</f>
        <v>0.9898618423285938</v>
      </c>
      <c r="X18" s="194">
        <f>4C!AI18/4C!AG18</f>
        <v>0.01013815767140613</v>
      </c>
    </row>
    <row r="19" spans="1:24" ht="13.5" hidden="1" outlineLevel="1">
      <c r="A19" s="166">
        <v>43709</v>
      </c>
      <c r="B19" s="167" t="s">
        <v>587</v>
      </c>
      <c r="C19" s="189"/>
      <c r="D19" s="190"/>
      <c r="E19" s="191">
        <f>4C!G19/4C!F19</f>
        <v>0.9656802895992576</v>
      </c>
      <c r="F19" s="192">
        <f>4C!H19/4C!F19</f>
        <v>0.03431971040074242</v>
      </c>
      <c r="G19" s="191">
        <f>4C!J19/4C!I19</f>
        <v>0.9779812277701607</v>
      </c>
      <c r="H19" s="192">
        <f>4C!K19/4C!I19</f>
        <v>0.02201877222983922</v>
      </c>
      <c r="I19" s="191">
        <f>4C!M19/4C!L19</f>
        <v>0.963308991546459</v>
      </c>
      <c r="J19" s="192">
        <f>4C!N19/4C!L19</f>
        <v>0.036691008453541125</v>
      </c>
      <c r="K19" s="191">
        <f>4C!P19/4C!O19</f>
        <v>0.9900462629672095</v>
      </c>
      <c r="L19" s="192">
        <f>4C!Q19/4C!O19</f>
        <v>0.009953737032790464</v>
      </c>
      <c r="M19" s="191">
        <f>4C!S19/4C!R19</f>
        <v>0.9842857633879111</v>
      </c>
      <c r="N19" s="192">
        <f>4C!T19/4C!R19</f>
        <v>0.015714236612088872</v>
      </c>
      <c r="O19" s="191">
        <f>4C!V19/4C!U19</f>
        <v>0.9556594736734426</v>
      </c>
      <c r="P19" s="192">
        <f>4C!W19/4C!U19</f>
        <v>0.044340526326557266</v>
      </c>
      <c r="Q19" s="191">
        <f>4C!Y19/4C!X19</f>
        <v>0.9683731363703874</v>
      </c>
      <c r="R19" s="192">
        <f>4C!Z19/4C!X19</f>
        <v>0.03162686362961259</v>
      </c>
      <c r="S19" s="191">
        <f>4C!AB19/4C!AA19</f>
        <v>0.9682865477498857</v>
      </c>
      <c r="T19" s="192">
        <f>4C!AC19/4C!AA19</f>
        <v>0.031713452250114356</v>
      </c>
      <c r="U19" s="191">
        <v>0</v>
      </c>
      <c r="V19" s="192">
        <v>0</v>
      </c>
      <c r="W19" s="191">
        <f>4C!AH19/4C!AG19</f>
        <v>0.9682854080374927</v>
      </c>
      <c r="X19" s="192">
        <f>4C!AI19/4C!AG19</f>
        <v>0.03171459196250737</v>
      </c>
    </row>
    <row r="20" spans="1:24" ht="13.5" hidden="1" outlineLevel="1">
      <c r="A20" s="166">
        <v>43709</v>
      </c>
      <c r="B20" s="167" t="s">
        <v>588</v>
      </c>
      <c r="C20" s="184"/>
      <c r="D20" s="185"/>
      <c r="E20" s="193">
        <f>4C!G20/4C!F20</f>
        <v>1</v>
      </c>
      <c r="F20" s="194">
        <f>4C!H20/4C!F20</f>
        <v>0</v>
      </c>
      <c r="G20" s="193">
        <f>4C!J20/4C!I20</f>
        <v>1</v>
      </c>
      <c r="H20" s="194">
        <f>4C!K20/4C!I20</f>
        <v>0</v>
      </c>
      <c r="I20" s="193">
        <v>0</v>
      </c>
      <c r="J20" s="194">
        <v>0</v>
      </c>
      <c r="K20" s="193">
        <f>4C!P20/4C!O20</f>
        <v>0.9881952421810714</v>
      </c>
      <c r="L20" s="194">
        <f>4C!Q20/4C!O20</f>
        <v>0.01180475781892868</v>
      </c>
      <c r="M20" s="193">
        <f>4C!S20/4C!R20</f>
        <v>1</v>
      </c>
      <c r="N20" s="194">
        <f>4C!T20/4C!R20</f>
        <v>0</v>
      </c>
      <c r="O20" s="193">
        <f>4C!V20/4C!U20</f>
        <v>1</v>
      </c>
      <c r="P20" s="194">
        <f>4C!W20/4C!U20</f>
        <v>0</v>
      </c>
      <c r="Q20" s="193">
        <v>0</v>
      </c>
      <c r="R20" s="194">
        <v>0</v>
      </c>
      <c r="S20" s="193">
        <f>4C!AB20/4C!AA20</f>
        <v>1</v>
      </c>
      <c r="T20" s="194">
        <f>4C!AC20/4C!AA20</f>
        <v>0</v>
      </c>
      <c r="U20" s="193">
        <v>0</v>
      </c>
      <c r="V20" s="194">
        <v>0</v>
      </c>
      <c r="W20" s="193">
        <f>4C!AH20/4C!AG20</f>
        <v>1</v>
      </c>
      <c r="X20" s="194">
        <f>4C!AI20/4C!AG20</f>
        <v>0</v>
      </c>
    </row>
    <row r="21" spans="1:24" ht="13.5" hidden="1" outlineLevel="1">
      <c r="A21" s="166">
        <v>43709</v>
      </c>
      <c r="B21" s="167" t="s">
        <v>589</v>
      </c>
      <c r="C21" s="189"/>
      <c r="D21" s="190"/>
      <c r="E21" s="191">
        <f>4C!G21/4C!F21</f>
        <v>0.8233641776154573</v>
      </c>
      <c r="F21" s="192">
        <f>4C!H21/4C!F21</f>
        <v>0.1766358223845427</v>
      </c>
      <c r="G21" s="191">
        <f>4C!J21/4C!I21</f>
        <v>0.9809349018495198</v>
      </c>
      <c r="H21" s="192">
        <f>4C!K21/4C!I21</f>
        <v>0.019065098150480183</v>
      </c>
      <c r="I21" s="191">
        <f>4C!M21/4C!L21</f>
        <v>1</v>
      </c>
      <c r="J21" s="192">
        <f>4C!N21/4C!L21</f>
        <v>0</v>
      </c>
      <c r="K21" s="191">
        <v>0</v>
      </c>
      <c r="L21" s="192">
        <v>0</v>
      </c>
      <c r="M21" s="191">
        <f>4C!S21/4C!R21</f>
        <v>0.9861064000237136</v>
      </c>
      <c r="N21" s="192">
        <f>4C!T21/4C!R21</f>
        <v>0.01389359997628617</v>
      </c>
      <c r="O21" s="191">
        <f>4C!V21/4C!U21</f>
        <v>0.9847281226395174</v>
      </c>
      <c r="P21" s="192">
        <f>4C!W21/4C!U21</f>
        <v>0.015271877360482593</v>
      </c>
      <c r="Q21" s="191">
        <f>4C!Y21/4C!X21</f>
        <v>0.9723369277748329</v>
      </c>
      <c r="R21" s="192">
        <f>4C!Z21/4C!X21</f>
        <v>0.02766307222516702</v>
      </c>
      <c r="S21" s="191">
        <f>4C!AB21/4C!AA21</f>
        <v>0.9807966410577629</v>
      </c>
      <c r="T21" s="192">
        <f>4C!AC21/4C!AA21</f>
        <v>0.019203358942237164</v>
      </c>
      <c r="U21" s="191">
        <v>0</v>
      </c>
      <c r="V21" s="192">
        <v>0</v>
      </c>
      <c r="W21" s="191">
        <f>4C!AH21/4C!AG21</f>
        <v>0.9810542848103698</v>
      </c>
      <c r="X21" s="192">
        <f>4C!AI21/4C!AG21</f>
        <v>0.018945715189630227</v>
      </c>
    </row>
    <row r="22" spans="1:24" ht="13.5" hidden="1" outlineLevel="1">
      <c r="A22" s="166">
        <v>43709</v>
      </c>
      <c r="B22" s="167" t="s">
        <v>590</v>
      </c>
      <c r="C22" s="184"/>
      <c r="D22" s="185"/>
      <c r="E22" s="193">
        <f>4C!G22/4C!F22</f>
        <v>0.9257679423657897</v>
      </c>
      <c r="F22" s="194">
        <f>4C!H22/4C!F22</f>
        <v>0.07423205763421026</v>
      </c>
      <c r="G22" s="193">
        <f>4C!J22/4C!I22</f>
        <v>0.7581585199952949</v>
      </c>
      <c r="H22" s="194">
        <f>4C!K22/4C!I22</f>
        <v>0.24184148000470515</v>
      </c>
      <c r="I22" s="193">
        <f>4C!M22/4C!L22</f>
        <v>0.7903942520558881</v>
      </c>
      <c r="J22" s="194">
        <f>4C!N22/4C!L22</f>
        <v>0.20960574794411188</v>
      </c>
      <c r="K22" s="193">
        <f>4C!P22/4C!O22</f>
        <v>0.9774076212044913</v>
      </c>
      <c r="L22" s="194">
        <f>4C!Q22/4C!O22</f>
        <v>0.02259237879550864</v>
      </c>
      <c r="M22" s="193">
        <f>4C!S22/4C!R22</f>
        <v>0.880272847670726</v>
      </c>
      <c r="N22" s="194">
        <f>4C!T22/4C!R22</f>
        <v>0.11972715232927404</v>
      </c>
      <c r="O22" s="193">
        <f>4C!V22/4C!U22</f>
        <v>0.750646346503671</v>
      </c>
      <c r="P22" s="194">
        <f>4C!W22/4C!U22</f>
        <v>0.24935365349632882</v>
      </c>
      <c r="Q22" s="193">
        <v>0</v>
      </c>
      <c r="R22" s="194">
        <v>0</v>
      </c>
      <c r="S22" s="193">
        <f>4C!AB22/4C!AA22</f>
        <v>0.781443802155238</v>
      </c>
      <c r="T22" s="194">
        <f>4C!AC22/4C!AA22</f>
        <v>0.2185561978447619</v>
      </c>
      <c r="U22" s="193">
        <v>0</v>
      </c>
      <c r="V22" s="194">
        <v>0</v>
      </c>
      <c r="W22" s="193">
        <f>4C!AH22/4C!AG22</f>
        <v>0.781443802155238</v>
      </c>
      <c r="X22" s="194">
        <f>4C!AI22/4C!AG22</f>
        <v>0.2185561978447619</v>
      </c>
    </row>
    <row r="23" spans="1:24" ht="13.5" hidden="1" outlineLevel="1">
      <c r="A23" s="166">
        <v>43709</v>
      </c>
      <c r="B23" s="167" t="s">
        <v>591</v>
      </c>
      <c r="C23" s="189"/>
      <c r="D23" s="190"/>
      <c r="E23" s="191">
        <v>0</v>
      </c>
      <c r="F23" s="192">
        <v>0</v>
      </c>
      <c r="G23" s="191">
        <f>4C!J23/4C!I23</f>
        <v>0.8431423495651756</v>
      </c>
      <c r="H23" s="192">
        <f>4C!K23/4C!I23</f>
        <v>0.1568576504348244</v>
      </c>
      <c r="I23" s="191">
        <f>4C!M23/4C!L23</f>
        <v>0.7340421116405257</v>
      </c>
      <c r="J23" s="192">
        <f>4C!N23/4C!L23</f>
        <v>0.2659578883594744</v>
      </c>
      <c r="K23" s="191">
        <v>0</v>
      </c>
      <c r="L23" s="192">
        <v>0</v>
      </c>
      <c r="M23" s="191">
        <v>0</v>
      </c>
      <c r="N23" s="192">
        <v>0</v>
      </c>
      <c r="O23" s="191">
        <v>0</v>
      </c>
      <c r="P23" s="192">
        <v>0</v>
      </c>
      <c r="Q23" s="191">
        <v>0</v>
      </c>
      <c r="R23" s="192">
        <v>0</v>
      </c>
      <c r="S23" s="191">
        <f>4C!AB23/4C!AA23</f>
        <v>0.8390196732486405</v>
      </c>
      <c r="T23" s="192">
        <f>4C!AC23/4C!AA23</f>
        <v>0.16098032675135945</v>
      </c>
      <c r="U23" s="191">
        <v>0</v>
      </c>
      <c r="V23" s="192">
        <v>0</v>
      </c>
      <c r="W23" s="191">
        <f>4C!AH23/4C!AG23</f>
        <v>0.8390196732486405</v>
      </c>
      <c r="X23" s="192">
        <f>4C!AI23/4C!AG23</f>
        <v>0.16098032675135945</v>
      </c>
    </row>
    <row r="24" spans="1:24" ht="13.5" hidden="1" outlineLevel="1">
      <c r="A24" s="166">
        <v>43709</v>
      </c>
      <c r="B24" s="167" t="s">
        <v>592</v>
      </c>
      <c r="C24" s="184"/>
      <c r="D24" s="185"/>
      <c r="E24" s="193">
        <v>0</v>
      </c>
      <c r="F24" s="194">
        <v>0</v>
      </c>
      <c r="G24" s="193">
        <v>0</v>
      </c>
      <c r="H24" s="194">
        <v>0</v>
      </c>
      <c r="I24" s="193">
        <f>4C!M24/4C!L24</f>
        <v>1</v>
      </c>
      <c r="J24" s="194">
        <f>4C!N24/4C!L24</f>
        <v>0</v>
      </c>
      <c r="K24" s="193">
        <v>0</v>
      </c>
      <c r="L24" s="194">
        <v>0</v>
      </c>
      <c r="M24" s="193">
        <v>0</v>
      </c>
      <c r="N24" s="194">
        <v>0</v>
      </c>
      <c r="O24" s="193">
        <v>0</v>
      </c>
      <c r="P24" s="194">
        <v>0</v>
      </c>
      <c r="Q24" s="193">
        <f>4C!Y24/4C!X24</f>
        <v>1</v>
      </c>
      <c r="R24" s="194">
        <f>4C!Z24/4C!X24</f>
        <v>0</v>
      </c>
      <c r="S24" s="193">
        <f>4C!AB24/4C!AA24</f>
        <v>1</v>
      </c>
      <c r="T24" s="194">
        <f>4C!AC24/4C!AA24</f>
        <v>0</v>
      </c>
      <c r="U24" s="193">
        <v>0</v>
      </c>
      <c r="V24" s="194">
        <v>0</v>
      </c>
      <c r="W24" s="193">
        <f>4C!AH24/4C!AG24</f>
        <v>1</v>
      </c>
      <c r="X24" s="194">
        <f>4C!AI24/4C!AG24</f>
        <v>0</v>
      </c>
    </row>
    <row r="25" spans="1:24" ht="13.5" hidden="1" outlineLevel="1">
      <c r="A25" s="166">
        <v>43709</v>
      </c>
      <c r="B25" s="167" t="s">
        <v>593</v>
      </c>
      <c r="C25" s="189"/>
      <c r="D25" s="190"/>
      <c r="E25" s="191">
        <v>0</v>
      </c>
      <c r="F25" s="192">
        <v>0</v>
      </c>
      <c r="G25" s="191">
        <v>0</v>
      </c>
      <c r="H25" s="192">
        <v>0</v>
      </c>
      <c r="I25" s="191">
        <v>0</v>
      </c>
      <c r="J25" s="192">
        <v>0</v>
      </c>
      <c r="K25" s="191">
        <f>4C!P25/4C!O25</f>
        <v>0.9920268351663538</v>
      </c>
      <c r="L25" s="192">
        <f>4C!Q25/4C!O25</f>
        <v>0.007973164833646098</v>
      </c>
      <c r="M25" s="191">
        <v>0</v>
      </c>
      <c r="N25" s="192">
        <v>0</v>
      </c>
      <c r="O25" s="191">
        <v>0</v>
      </c>
      <c r="P25" s="192">
        <v>0</v>
      </c>
      <c r="Q25" s="191">
        <v>0</v>
      </c>
      <c r="R25" s="192">
        <v>0</v>
      </c>
      <c r="S25" s="191">
        <v>0</v>
      </c>
      <c r="T25" s="192">
        <v>0</v>
      </c>
      <c r="U25" s="191">
        <v>0</v>
      </c>
      <c r="V25" s="192">
        <v>0</v>
      </c>
      <c r="W25" s="191">
        <v>0</v>
      </c>
      <c r="X25" s="192">
        <v>0</v>
      </c>
    </row>
    <row r="26" spans="1:24" ht="13.5" hidden="1" outlineLevel="1">
      <c r="A26" s="166">
        <v>43709</v>
      </c>
      <c r="B26" s="167" t="s">
        <v>594</v>
      </c>
      <c r="C26" s="184"/>
      <c r="D26" s="185"/>
      <c r="E26" s="193">
        <v>0</v>
      </c>
      <c r="F26" s="194">
        <v>0</v>
      </c>
      <c r="G26" s="193">
        <f>4C!J26/4C!I26</f>
        <v>0.8510930874394989</v>
      </c>
      <c r="H26" s="194">
        <f>4C!K26/4C!I26</f>
        <v>0.14890691256050106</v>
      </c>
      <c r="I26" s="193">
        <f>4C!M26/4C!L26</f>
        <v>0.9628825848608682</v>
      </c>
      <c r="J26" s="194">
        <f>4C!N26/4C!L26</f>
        <v>0.037117415139131825</v>
      </c>
      <c r="K26" s="193">
        <f>4C!P26/4C!O26</f>
        <v>0.14952651793393898</v>
      </c>
      <c r="L26" s="194">
        <f>4C!Q26/4C!O26</f>
        <v>0.8504734820660611</v>
      </c>
      <c r="M26" s="193">
        <v>0</v>
      </c>
      <c r="N26" s="194">
        <v>0</v>
      </c>
      <c r="O26" s="193">
        <f>4C!V26/4C!U26</f>
        <v>1</v>
      </c>
      <c r="P26" s="194">
        <f>4C!W26/4C!U26</f>
        <v>0</v>
      </c>
      <c r="Q26" s="193">
        <v>0</v>
      </c>
      <c r="R26" s="194">
        <v>0</v>
      </c>
      <c r="S26" s="193">
        <f>4C!AB26/4C!AA26</f>
        <v>0.8702637122001861</v>
      </c>
      <c r="T26" s="194">
        <f>4C!AC26/4C!AA26</f>
        <v>0.12973628779981392</v>
      </c>
      <c r="U26" s="193">
        <v>0</v>
      </c>
      <c r="V26" s="194">
        <v>0</v>
      </c>
      <c r="W26" s="193">
        <f>4C!AH26/4C!AG26</f>
        <v>0.8702637122001861</v>
      </c>
      <c r="X26" s="194">
        <f>4C!AI26/4C!AG26</f>
        <v>0.12973628779981392</v>
      </c>
    </row>
    <row r="27" spans="1:24" ht="13.5" hidden="1" outlineLevel="1">
      <c r="A27" s="166">
        <v>43709</v>
      </c>
      <c r="B27" s="167" t="s">
        <v>595</v>
      </c>
      <c r="C27" s="189"/>
      <c r="D27" s="190"/>
      <c r="E27" s="191">
        <f>4C!G27/4C!F27</f>
        <v>0.9725484651264211</v>
      </c>
      <c r="F27" s="192">
        <f>4C!H27/4C!F27</f>
        <v>0.02745153487357896</v>
      </c>
      <c r="G27" s="191">
        <f>4C!J27/4C!I27</f>
        <v>0.9519089053550446</v>
      </c>
      <c r="H27" s="192">
        <f>4C!K27/4C!I27</f>
        <v>0.04809109464495541</v>
      </c>
      <c r="I27" s="191">
        <f>4C!M27/4C!L27</f>
        <v>0.9381201016069033</v>
      </c>
      <c r="J27" s="192">
        <f>4C!N27/4C!L27</f>
        <v>0.06187989839309669</v>
      </c>
      <c r="K27" s="191">
        <f>4C!P27/4C!O27</f>
        <v>0.9707419003842757</v>
      </c>
      <c r="L27" s="192">
        <f>4C!Q27/4C!O27</f>
        <v>0.02925809961572439</v>
      </c>
      <c r="M27" s="191">
        <f>4C!S27/4C!R27</f>
        <v>0.9484297938918179</v>
      </c>
      <c r="N27" s="192">
        <f>4C!T27/4C!R27</f>
        <v>0.051570206108182054</v>
      </c>
      <c r="O27" s="191">
        <f>4C!V27/4C!U27</f>
        <v>0.9628903585197609</v>
      </c>
      <c r="P27" s="192">
        <f>4C!W27/4C!U27</f>
        <v>0.03710964148023907</v>
      </c>
      <c r="Q27" s="191">
        <f>4C!Y27/4C!X27</f>
        <v>0.9317444308942645</v>
      </c>
      <c r="R27" s="192">
        <f>4C!Z27/4C!X27</f>
        <v>0.06825556910573541</v>
      </c>
      <c r="S27" s="191">
        <f>4C!AB27/4C!AA27</f>
        <v>0.9452237659531703</v>
      </c>
      <c r="T27" s="192">
        <f>4C!AC27/4C!AA27</f>
        <v>0.054776234046829686</v>
      </c>
      <c r="U27" s="191">
        <v>0</v>
      </c>
      <c r="V27" s="192">
        <v>0</v>
      </c>
      <c r="W27" s="191">
        <f>4C!AH27/4C!AG27</f>
        <v>0.9453882768422841</v>
      </c>
      <c r="X27" s="192">
        <f>4C!AI27/4C!AG27</f>
        <v>0.05461172315771582</v>
      </c>
    </row>
    <row r="28" spans="1:24" ht="13.5" hidden="1" outlineLevel="1">
      <c r="A28" s="166">
        <v>43709</v>
      </c>
      <c r="B28" s="167" t="s">
        <v>596</v>
      </c>
      <c r="C28" s="184"/>
      <c r="D28" s="185"/>
      <c r="E28" s="193">
        <f>4C!G28/4C!F28</f>
        <v>0.9685822614867046</v>
      </c>
      <c r="F28" s="194">
        <f>4C!H28/4C!F28</f>
        <v>0.031417738513295504</v>
      </c>
      <c r="G28" s="193">
        <f>4C!J28/4C!I28</f>
        <v>0.9749825052952064</v>
      </c>
      <c r="H28" s="194">
        <f>4C!K28/4C!I28</f>
        <v>0.025017494704793707</v>
      </c>
      <c r="I28" s="193">
        <f>4C!M28/4C!L28</f>
        <v>0.970031004264937</v>
      </c>
      <c r="J28" s="194">
        <f>4C!N28/4C!L28</f>
        <v>0.0299689957350629</v>
      </c>
      <c r="K28" s="193">
        <v>0</v>
      </c>
      <c r="L28" s="194">
        <v>0</v>
      </c>
      <c r="M28" s="193">
        <f>4C!S28/4C!R28</f>
        <v>0.9864936487657467</v>
      </c>
      <c r="N28" s="194">
        <f>4C!T28/4C!R28</f>
        <v>0.013506351234253203</v>
      </c>
      <c r="O28" s="193">
        <f>4C!V28/4C!U28</f>
        <v>0.9757324361224775</v>
      </c>
      <c r="P28" s="194">
        <f>4C!W28/4C!U28</f>
        <v>0.024267563877522512</v>
      </c>
      <c r="Q28" s="193">
        <f>4C!Y28/4C!X28</f>
        <v>0.9950448719540735</v>
      </c>
      <c r="R28" s="194">
        <f>4C!Z28/4C!X28</f>
        <v>0.004955128045926496</v>
      </c>
      <c r="S28" s="193">
        <f>4C!AB28/4C!AA28</f>
        <v>0.9744492091611859</v>
      </c>
      <c r="T28" s="194">
        <f>4C!AC28/4C!AA28</f>
        <v>0.025550790838814043</v>
      </c>
      <c r="U28" s="193">
        <v>0</v>
      </c>
      <c r="V28" s="194">
        <v>0</v>
      </c>
      <c r="W28" s="193">
        <f>4C!AH28/4C!AG28</f>
        <v>0.974248245991157</v>
      </c>
      <c r="X28" s="194">
        <f>4C!AI28/4C!AG28</f>
        <v>0.025751754008843063</v>
      </c>
    </row>
    <row r="29" spans="1:24" ht="14.25" hidden="1" outlineLevel="1" thickBot="1">
      <c r="A29" s="166">
        <v>43709</v>
      </c>
      <c r="B29" s="167" t="s">
        <v>597</v>
      </c>
      <c r="C29" s="189"/>
      <c r="D29" s="190"/>
      <c r="E29" s="195">
        <f>4C!G29/4C!F29</f>
        <v>0</v>
      </c>
      <c r="F29" s="196">
        <f>4C!H29/4C!F29</f>
        <v>1</v>
      </c>
      <c r="G29" s="195">
        <f>4C!J29/4C!I29</f>
        <v>0.9972320192183135</v>
      </c>
      <c r="H29" s="196">
        <f>4C!K29/4C!I29</f>
        <v>0.0027679807816865577</v>
      </c>
      <c r="I29" s="195">
        <f>4C!M29/4C!L29</f>
        <v>0.986064907538125</v>
      </c>
      <c r="J29" s="196">
        <f>4C!N29/4C!L29</f>
        <v>0.013935092461874939</v>
      </c>
      <c r="K29" s="195">
        <f>4C!P29/4C!O29</f>
        <v>1</v>
      </c>
      <c r="L29" s="196">
        <f>4C!Q29/4C!O29</f>
        <v>0</v>
      </c>
      <c r="M29" s="195">
        <f>4C!S29/4C!R29</f>
        <v>0.9765864968622999</v>
      </c>
      <c r="N29" s="196">
        <f>4C!T29/4C!R29</f>
        <v>0.023413503137700017</v>
      </c>
      <c r="O29" s="195">
        <f>4C!V29/4C!U29</f>
        <v>0.9858156725124635</v>
      </c>
      <c r="P29" s="196">
        <f>4C!W29/4C!U29</f>
        <v>0.014184327487536645</v>
      </c>
      <c r="Q29" s="195">
        <v>0</v>
      </c>
      <c r="R29" s="196">
        <v>0</v>
      </c>
      <c r="S29" s="195">
        <f>4C!AB29/4C!AA29</f>
        <v>0.9926728354669566</v>
      </c>
      <c r="T29" s="196">
        <f>4C!AC29/4C!AA29</f>
        <v>0.00732716453304339</v>
      </c>
      <c r="U29" s="195">
        <v>0</v>
      </c>
      <c r="V29" s="196">
        <v>0</v>
      </c>
      <c r="W29" s="195">
        <f>4C!AH29/4C!AG29</f>
        <v>0.9926728354669566</v>
      </c>
      <c r="X29" s="196">
        <f>4C!AI29/4C!AG29</f>
        <v>0.007327164533043391</v>
      </c>
    </row>
    <row r="30" spans="1:24" ht="13.5" collapsed="1">
      <c r="A30" s="595">
        <v>43709</v>
      </c>
      <c r="B30" s="611" t="s">
        <v>598</v>
      </c>
      <c r="C30" s="602"/>
      <c r="D30" s="602"/>
      <c r="E30" s="603">
        <f>4C!G30/4C!F30</f>
        <v>0.9838249568092354</v>
      </c>
      <c r="F30" s="604">
        <f>4C!H30/4C!F30</f>
        <v>0.01617504319076418</v>
      </c>
      <c r="G30" s="605">
        <f>4C!J30/4C!I30</f>
        <v>0.9784992718728937</v>
      </c>
      <c r="H30" s="606">
        <f>4C!K30/4C!I30</f>
        <v>0.021500728127106385</v>
      </c>
      <c r="I30" s="605">
        <f>4C!M30/4C!L30</f>
        <v>0.9606397950752883</v>
      </c>
      <c r="J30" s="606">
        <f>4C!N30/4C!L30</f>
        <v>0.03936020492471201</v>
      </c>
      <c r="K30" s="605">
        <f>4C!P30/4C!O30</f>
        <v>0.9367022102098994</v>
      </c>
      <c r="L30" s="606">
        <f>4C!Q30/4C!O30</f>
        <v>0.06329778979010046</v>
      </c>
      <c r="M30" s="605">
        <f>4C!S30/4C!R30</f>
        <v>0.9584241094929358</v>
      </c>
      <c r="N30" s="606">
        <f>4C!T30/4C!R30</f>
        <v>0.04157589050706414</v>
      </c>
      <c r="O30" s="605">
        <f>4C!V30/4C!U30</f>
        <v>0.9593322455634894</v>
      </c>
      <c r="P30" s="606">
        <f>4C!W30/4C!U30</f>
        <v>0.040667754436510536</v>
      </c>
      <c r="Q30" s="605">
        <f>4C!Y30/4C!X30</f>
        <v>0.9733853927807015</v>
      </c>
      <c r="R30" s="606">
        <f>4C!Z30/4C!X30</f>
        <v>0.026614607219298307</v>
      </c>
      <c r="S30" s="605">
        <f>4C!AB30/4C!AA30</f>
        <v>0.9733988456301156</v>
      </c>
      <c r="T30" s="606">
        <f>4C!AC30/4C!AA30</f>
        <v>0.02659956185523996</v>
      </c>
      <c r="U30" s="605">
        <v>0</v>
      </c>
      <c r="V30" s="606">
        <v>0</v>
      </c>
      <c r="W30" s="605">
        <f>4C!AH30/4C!AG30</f>
        <v>0.9734005600916212</v>
      </c>
      <c r="X30" s="606">
        <f>4C!AI30/4C!AG30</f>
        <v>0.026599439908378767</v>
      </c>
    </row>
    <row r="31" spans="1:24" ht="13.5" hidden="1" outlineLevel="1">
      <c r="A31" s="595">
        <v>43739</v>
      </c>
      <c r="B31" s="611" t="s">
        <v>576</v>
      </c>
      <c r="C31" s="176"/>
      <c r="D31" s="177"/>
      <c r="E31" s="176">
        <v>0</v>
      </c>
      <c r="F31" s="177">
        <v>0</v>
      </c>
      <c r="G31" s="176">
        <f>4C!J32/4C!I32</f>
        <v>1</v>
      </c>
      <c r="H31" s="177">
        <f>4C!K32/4C!I32</f>
        <v>0</v>
      </c>
      <c r="I31" s="176">
        <f>4C!M32/4C!L32</f>
        <v>0.6977011495084661</v>
      </c>
      <c r="J31" s="177">
        <f>4C!N32/4C!L32</f>
        <v>0.30229885049153393</v>
      </c>
      <c r="K31" s="176">
        <v>0</v>
      </c>
      <c r="L31" s="177">
        <v>0</v>
      </c>
      <c r="M31" s="176">
        <f>4C!S32/4C!R32</f>
        <v>1</v>
      </c>
      <c r="N31" s="177">
        <f>4C!T32/4C!R32</f>
        <v>0</v>
      </c>
      <c r="O31" s="176">
        <f>4C!V32/4C!U32</f>
        <v>0.7869635998096487</v>
      </c>
      <c r="P31" s="177">
        <f>4C!W32/4C!U32</f>
        <v>0.21303640019035144</v>
      </c>
      <c r="Q31" s="176">
        <v>0</v>
      </c>
      <c r="R31" s="177">
        <v>0</v>
      </c>
      <c r="S31" s="176">
        <f>4C!AB32/4C!AA32</f>
        <v>0.8076186746824917</v>
      </c>
      <c r="T31" s="177">
        <f>4C!AC32/4C!AA32</f>
        <v>0.1923813253175083</v>
      </c>
      <c r="U31" s="176"/>
      <c r="V31" s="177"/>
      <c r="W31" s="176">
        <f>4C!AH32/4C!AG32</f>
        <v>0.8076186746824917</v>
      </c>
      <c r="X31" s="177">
        <f>4C!AI32/4C!AG32</f>
        <v>0.1923813253175083</v>
      </c>
    </row>
    <row r="32" spans="1:24" ht="13.5" hidden="1" outlineLevel="1">
      <c r="A32" s="595">
        <v>43739</v>
      </c>
      <c r="B32" s="611" t="s">
        <v>577</v>
      </c>
      <c r="C32" s="170"/>
      <c r="D32" s="171"/>
      <c r="E32" s="170">
        <v>0</v>
      </c>
      <c r="F32" s="171">
        <v>0</v>
      </c>
      <c r="G32" s="170">
        <f>4C!J33/4C!I33</f>
        <v>0.9818126901959519</v>
      </c>
      <c r="H32" s="171">
        <f>4C!K33/4C!I33</f>
        <v>0.018187309804048205</v>
      </c>
      <c r="I32" s="170">
        <f>4C!M33/4C!L33</f>
        <v>0.9790903702725945</v>
      </c>
      <c r="J32" s="171">
        <f>4C!N33/4C!L33</f>
        <v>0.02090962972740547</v>
      </c>
      <c r="K32" s="170">
        <v>0</v>
      </c>
      <c r="L32" s="171">
        <v>0</v>
      </c>
      <c r="M32" s="170">
        <f>4C!S33/4C!R33</f>
        <v>0.9803589753074367</v>
      </c>
      <c r="N32" s="171">
        <f>4C!T33/4C!R33</f>
        <v>0.01964102469256336</v>
      </c>
      <c r="O32" s="170">
        <f>4C!V33/4C!U33</f>
        <v>0.9464338897071043</v>
      </c>
      <c r="P32" s="171">
        <f>4C!W33/4C!U33</f>
        <v>0.0535661102928957</v>
      </c>
      <c r="Q32" s="170">
        <f>4C!Y33/4C!X33</f>
        <v>0.9885838506851365</v>
      </c>
      <c r="R32" s="171">
        <f>4C!Z33/4C!X33</f>
        <v>0.01141614931486339</v>
      </c>
      <c r="S32" s="170">
        <f>4C!AB33/4C!AA33</f>
        <v>0.9811243411076607</v>
      </c>
      <c r="T32" s="171">
        <f>4C!AC33/4C!AA33</f>
        <v>0.018875658892339317</v>
      </c>
      <c r="U32" s="170"/>
      <c r="V32" s="171"/>
      <c r="W32" s="170">
        <f>4C!AH33/4C!AG33</f>
        <v>0.9809932393913474</v>
      </c>
      <c r="X32" s="171">
        <f>4C!AI33/4C!AG33</f>
        <v>0.019006760608652563</v>
      </c>
    </row>
    <row r="33" spans="1:24" ht="13.5" hidden="1" outlineLevel="1">
      <c r="A33" s="595">
        <v>43739</v>
      </c>
      <c r="B33" s="611" t="s">
        <v>578</v>
      </c>
      <c r="C33" s="176"/>
      <c r="D33" s="177"/>
      <c r="E33" s="176">
        <v>0</v>
      </c>
      <c r="F33" s="177">
        <v>0</v>
      </c>
      <c r="G33" s="176">
        <f>4C!J34/4C!I34</f>
        <v>0.9496262757665318</v>
      </c>
      <c r="H33" s="177">
        <f>4C!K34/4C!I34</f>
        <v>0.050373724233468226</v>
      </c>
      <c r="I33" s="176">
        <f>4C!M34/4C!L34</f>
        <v>0.955881761263783</v>
      </c>
      <c r="J33" s="177">
        <f>4C!N34/4C!L34</f>
        <v>0.04411823873621694</v>
      </c>
      <c r="K33" s="176">
        <f>4C!P34/4C!O34</f>
        <v>0.8772083195368783</v>
      </c>
      <c r="L33" s="177">
        <f>4C!Q34/4C!O34</f>
        <v>0.1227916804631216</v>
      </c>
      <c r="M33" s="176">
        <f>4C!S34/4C!R34</f>
        <v>0.9153145536776252</v>
      </c>
      <c r="N33" s="177">
        <f>4C!T34/4C!R34</f>
        <v>0.0846854463223748</v>
      </c>
      <c r="O33" s="176">
        <f>4C!V34/4C!U34</f>
        <v>0.967628767506924</v>
      </c>
      <c r="P33" s="177">
        <f>4C!W34/4C!U34</f>
        <v>0.032371232493076094</v>
      </c>
      <c r="Q33" s="176">
        <v>0</v>
      </c>
      <c r="R33" s="177">
        <v>0</v>
      </c>
      <c r="S33" s="176">
        <f>4C!AB34/4C!AA34</f>
        <v>0.9498348375932862</v>
      </c>
      <c r="T33" s="177">
        <f>4C!AC34/4C!AA34</f>
        <v>0.050165162406713856</v>
      </c>
      <c r="U33" s="176"/>
      <c r="V33" s="177"/>
      <c r="W33" s="176">
        <f>4C!AH34/4C!AG34</f>
        <v>0.9499035095703906</v>
      </c>
      <c r="X33" s="177">
        <f>4C!AI34/4C!AG34</f>
        <v>0.05009649042960945</v>
      </c>
    </row>
    <row r="34" spans="1:24" ht="13.5" hidden="1" outlineLevel="1">
      <c r="A34" s="595">
        <v>43739</v>
      </c>
      <c r="B34" s="611" t="s">
        <v>579</v>
      </c>
      <c r="C34" s="170"/>
      <c r="D34" s="171"/>
      <c r="E34" s="170">
        <f>4C!G35/4C!F35</f>
        <v>1</v>
      </c>
      <c r="F34" s="171">
        <f>4C!H35/4C!F35</f>
        <v>0</v>
      </c>
      <c r="G34" s="170">
        <f>4C!J35/4C!I35</f>
        <v>0.7909474345311848</v>
      </c>
      <c r="H34" s="171">
        <f>4C!K35/4C!I35</f>
        <v>0.20905256546881526</v>
      </c>
      <c r="I34" s="170">
        <f>4C!M35/4C!L35</f>
        <v>0.7322078553817023</v>
      </c>
      <c r="J34" s="171">
        <f>4C!N35/4C!L35</f>
        <v>0.26779214461829776</v>
      </c>
      <c r="K34" s="170">
        <f>4C!P35/4C!O35</f>
        <v>1</v>
      </c>
      <c r="L34" s="171">
        <f>4C!Q35/4C!O35</f>
        <v>0</v>
      </c>
      <c r="M34" s="170">
        <f>4C!S35/4C!R35</f>
        <v>0.7525128937979433</v>
      </c>
      <c r="N34" s="171">
        <f>4C!T35/4C!R35</f>
        <v>0.24748710620205674</v>
      </c>
      <c r="O34" s="170">
        <f>4C!V35/4C!U35</f>
        <v>0.9294001791709259</v>
      </c>
      <c r="P34" s="171">
        <f>4C!W35/4C!U35</f>
        <v>0.07059982082907419</v>
      </c>
      <c r="Q34" s="170">
        <v>0</v>
      </c>
      <c r="R34" s="171">
        <v>0</v>
      </c>
      <c r="S34" s="170">
        <f>4C!AB35/4C!AA35</f>
        <v>0.8173333368980771</v>
      </c>
      <c r="T34" s="171">
        <f>4C!AC35/4C!AA35</f>
        <v>0.18266666310192295</v>
      </c>
      <c r="U34" s="170"/>
      <c r="V34" s="171"/>
      <c r="W34" s="170">
        <f>4C!AH35/4C!AG35</f>
        <v>0.8173333368980771</v>
      </c>
      <c r="X34" s="171">
        <f>4C!AI35/4C!AG35</f>
        <v>0.18266666310192292</v>
      </c>
    </row>
    <row r="35" spans="1:24" ht="13.5" hidden="1" outlineLevel="1">
      <c r="A35" s="595">
        <v>43739</v>
      </c>
      <c r="B35" s="611" t="s">
        <v>580</v>
      </c>
      <c r="C35" s="176"/>
      <c r="D35" s="177"/>
      <c r="E35" s="176">
        <v>0</v>
      </c>
      <c r="F35" s="177">
        <v>0</v>
      </c>
      <c r="G35" s="176">
        <f>4C!J36/4C!I36</f>
        <v>0.9535483000130816</v>
      </c>
      <c r="H35" s="177">
        <f>4C!K36/4C!I36</f>
        <v>0.046451699986918345</v>
      </c>
      <c r="I35" s="176">
        <f>4C!M36/4C!L36</f>
        <v>0.8778334797564947</v>
      </c>
      <c r="J35" s="177">
        <f>4C!N36/4C!L36</f>
        <v>0.12216652024350531</v>
      </c>
      <c r="K35" s="176">
        <v>0</v>
      </c>
      <c r="L35" s="177">
        <v>0</v>
      </c>
      <c r="M35" s="176">
        <v>0</v>
      </c>
      <c r="N35" s="177">
        <v>0</v>
      </c>
      <c r="O35" s="176">
        <f>4C!V36/4C!U36</f>
        <v>0.9721841365720609</v>
      </c>
      <c r="P35" s="177">
        <f>4C!W36/4C!U36</f>
        <v>0.02781586342793909</v>
      </c>
      <c r="Q35" s="176">
        <f>4C!Y36/4C!X36</f>
        <v>0.9705336076388011</v>
      </c>
      <c r="R35" s="177">
        <f>4C!Z36/4C!X36</f>
        <v>0.029466392361198815</v>
      </c>
      <c r="S35" s="176">
        <f>4C!AB36/4C!AA36</f>
        <v>0.9430225422148608</v>
      </c>
      <c r="T35" s="177">
        <f>4C!AC36/4C!AA36</f>
        <v>0.056977457785139074</v>
      </c>
      <c r="U35" s="176"/>
      <c r="V35" s="177"/>
      <c r="W35" s="176">
        <f>4C!AH36/4C!AG36</f>
        <v>0.9373576070761056</v>
      </c>
      <c r="X35" s="177">
        <f>4C!AI36/4C!AG36</f>
        <v>0.0626423929238944</v>
      </c>
    </row>
    <row r="36" spans="1:24" ht="13.5" hidden="1" outlineLevel="1">
      <c r="A36" s="595">
        <v>43739</v>
      </c>
      <c r="B36" s="611" t="s">
        <v>581</v>
      </c>
      <c r="C36" s="170"/>
      <c r="D36" s="171"/>
      <c r="E36" s="170">
        <f>4C!G37/4C!F37</f>
        <v>0.9626059299669879</v>
      </c>
      <c r="F36" s="171">
        <f>4C!H37/4C!F37</f>
        <v>0.0373940700330121</v>
      </c>
      <c r="G36" s="170">
        <f>4C!J37/4C!I37</f>
        <v>0.9401517626395794</v>
      </c>
      <c r="H36" s="171">
        <f>4C!K37/4C!I37</f>
        <v>0.059848237360420546</v>
      </c>
      <c r="I36" s="170">
        <v>0</v>
      </c>
      <c r="J36" s="171">
        <v>0</v>
      </c>
      <c r="K36" s="170">
        <f>4C!P37/4C!O37</f>
        <v>1</v>
      </c>
      <c r="L36" s="171">
        <f>4C!Q37/4C!O37</f>
        <v>0</v>
      </c>
      <c r="M36" s="170">
        <f>4C!S37/4C!R37</f>
        <v>0.9671937324935939</v>
      </c>
      <c r="N36" s="171">
        <f>4C!T37/4C!R37</f>
        <v>0.03280626750640607</v>
      </c>
      <c r="O36" s="170">
        <f>4C!V37/4C!U37</f>
        <v>0.9584529183848854</v>
      </c>
      <c r="P36" s="171">
        <f>4C!W37/4C!U37</f>
        <v>0.04154708161511455</v>
      </c>
      <c r="Q36" s="170">
        <v>0</v>
      </c>
      <c r="R36" s="171">
        <v>0</v>
      </c>
      <c r="S36" s="170">
        <f>4C!AB37/4C!AA37</f>
        <v>0.9411516369397014</v>
      </c>
      <c r="T36" s="171">
        <f>4C!AC37/4C!AA37</f>
        <v>0.05884836306029866</v>
      </c>
      <c r="U36" s="170"/>
      <c r="V36" s="171"/>
      <c r="W36" s="170">
        <f>4C!AH37/4C!AG37</f>
        <v>0.9411516369397014</v>
      </c>
      <c r="X36" s="171">
        <f>4C!AI37/4C!AG37</f>
        <v>0.05884836306029866</v>
      </c>
    </row>
    <row r="37" spans="1:24" ht="13.5" hidden="1" outlineLevel="1">
      <c r="A37" s="595">
        <v>43739</v>
      </c>
      <c r="B37" s="611" t="s">
        <v>582</v>
      </c>
      <c r="C37" s="176"/>
      <c r="D37" s="177"/>
      <c r="E37" s="176">
        <v>0</v>
      </c>
      <c r="F37" s="177">
        <v>0</v>
      </c>
      <c r="G37" s="176">
        <v>0</v>
      </c>
      <c r="H37" s="177">
        <v>0</v>
      </c>
      <c r="I37" s="176">
        <v>0</v>
      </c>
      <c r="J37" s="177">
        <v>0</v>
      </c>
      <c r="K37" s="176">
        <f>4C!P38/4C!O38</f>
        <v>0.9801327118474384</v>
      </c>
      <c r="L37" s="177">
        <f>4C!Q38/4C!O38</f>
        <v>0.019867288152561457</v>
      </c>
      <c r="M37" s="176">
        <v>0</v>
      </c>
      <c r="N37" s="177">
        <v>0</v>
      </c>
      <c r="O37" s="176">
        <v>0</v>
      </c>
      <c r="P37" s="177">
        <v>0</v>
      </c>
      <c r="Q37" s="176">
        <v>0</v>
      </c>
      <c r="R37" s="177">
        <v>0</v>
      </c>
      <c r="S37" s="176">
        <v>0</v>
      </c>
      <c r="T37" s="177">
        <v>0</v>
      </c>
      <c r="U37" s="176"/>
      <c r="V37" s="177"/>
      <c r="W37" s="176">
        <v>0</v>
      </c>
      <c r="X37" s="177">
        <v>0</v>
      </c>
    </row>
    <row r="38" spans="1:24" ht="13.5" hidden="1" outlineLevel="1">
      <c r="A38" s="595">
        <v>43739</v>
      </c>
      <c r="B38" s="611" t="s">
        <v>583</v>
      </c>
      <c r="C38" s="170"/>
      <c r="D38" s="171"/>
      <c r="E38" s="170">
        <v>0</v>
      </c>
      <c r="F38" s="171">
        <v>0</v>
      </c>
      <c r="G38" s="170">
        <v>0</v>
      </c>
      <c r="H38" s="171">
        <v>0</v>
      </c>
      <c r="I38" s="170">
        <v>0</v>
      </c>
      <c r="J38" s="171">
        <v>0</v>
      </c>
      <c r="K38" s="170">
        <v>0</v>
      </c>
      <c r="L38" s="171">
        <v>0</v>
      </c>
      <c r="M38" s="170">
        <v>0</v>
      </c>
      <c r="N38" s="171">
        <v>0</v>
      </c>
      <c r="O38" s="170">
        <v>0</v>
      </c>
      <c r="P38" s="171">
        <v>0</v>
      </c>
      <c r="Q38" s="170">
        <v>0</v>
      </c>
      <c r="R38" s="171">
        <v>0</v>
      </c>
      <c r="S38" s="170">
        <v>0</v>
      </c>
      <c r="T38" s="171">
        <v>0</v>
      </c>
      <c r="U38" s="170"/>
      <c r="V38" s="171"/>
      <c r="W38" s="170">
        <v>0</v>
      </c>
      <c r="X38" s="171">
        <v>0</v>
      </c>
    </row>
    <row r="39" spans="1:24" ht="13.5" hidden="1" outlineLevel="1">
      <c r="A39" s="595">
        <v>43739</v>
      </c>
      <c r="B39" s="611" t="s">
        <v>584</v>
      </c>
      <c r="C39" s="176"/>
      <c r="D39" s="177"/>
      <c r="E39" s="176">
        <f>4C!G40/4C!F40</f>
        <v>0.9952574096585823</v>
      </c>
      <c r="F39" s="177">
        <f>4C!H40/4C!F40</f>
        <v>0.004742590341417654</v>
      </c>
      <c r="G39" s="176">
        <f>4C!J40/4C!I40</f>
        <v>0.9890674712878839</v>
      </c>
      <c r="H39" s="177">
        <f>4C!K40/4C!I40</f>
        <v>0.010924490797330896</v>
      </c>
      <c r="I39" s="176">
        <f>4C!M40/4C!L40</f>
        <v>0.8264488448383935</v>
      </c>
      <c r="J39" s="177">
        <f>4C!N40/4C!L40</f>
        <v>0.17355115516160638</v>
      </c>
      <c r="K39" s="176">
        <f>4C!P40/4C!O40</f>
        <v>0.9925034630882287</v>
      </c>
      <c r="L39" s="177">
        <f>4C!Q40/4C!O40</f>
        <v>0.007496536911771377</v>
      </c>
      <c r="M39" s="176">
        <f>4C!S40/4C!R40</f>
        <v>0.9577523711109504</v>
      </c>
      <c r="N39" s="177">
        <f>4C!T40/4C!R40</f>
        <v>0.042247628889049677</v>
      </c>
      <c r="O39" s="176">
        <f>4C!V40/4C!U40</f>
        <v>0.9875777983662444</v>
      </c>
      <c r="P39" s="177">
        <f>4C!W40/4C!U40</f>
        <v>0.012422201633755575</v>
      </c>
      <c r="Q39" s="176">
        <f>4C!Y40/4C!X40</f>
        <v>0.9712775549624205</v>
      </c>
      <c r="R39" s="177">
        <f>4C!Z40/4C!X40</f>
        <v>0.02872244503757955</v>
      </c>
      <c r="S39" s="176">
        <f>4C!AB40/4C!AA40</f>
        <v>0.9889792977668027</v>
      </c>
      <c r="T39" s="177">
        <f>4C!AC40/4C!AA40</f>
        <v>0.011013198151354701</v>
      </c>
      <c r="U39" s="176"/>
      <c r="V39" s="177"/>
      <c r="W39" s="176">
        <f>4C!AH40/4C!AG40</f>
        <v>0.9890038073050912</v>
      </c>
      <c r="X39" s="177">
        <f>4C!AI40/4C!AG40</f>
        <v>0.010988678223039392</v>
      </c>
    </row>
    <row r="40" spans="1:24" ht="13.5" hidden="1" outlineLevel="1">
      <c r="A40" s="595">
        <v>43739</v>
      </c>
      <c r="B40" s="611" t="s">
        <v>585</v>
      </c>
      <c r="C40" s="170"/>
      <c r="D40" s="171"/>
      <c r="E40" s="170">
        <f>4C!G41/4C!F41</f>
        <v>0.9932584612678328</v>
      </c>
      <c r="F40" s="171">
        <f>4C!H41/4C!F41</f>
        <v>0.006741538732167198</v>
      </c>
      <c r="G40" s="170">
        <f>4C!J41/4C!I41</f>
        <v>0.9669602897476803</v>
      </c>
      <c r="H40" s="171">
        <f>4C!K41/4C!I41</f>
        <v>0.03303971025231969</v>
      </c>
      <c r="I40" s="170">
        <v>0</v>
      </c>
      <c r="J40" s="171">
        <v>0</v>
      </c>
      <c r="K40" s="170">
        <f>4C!P41/4C!O41</f>
        <v>0.9877371799850344</v>
      </c>
      <c r="L40" s="171">
        <f>4C!Q41/4C!O41</f>
        <v>0.012262820014965614</v>
      </c>
      <c r="M40" s="170">
        <f>4C!S41/4C!R41</f>
        <v>1</v>
      </c>
      <c r="N40" s="171">
        <f>4C!T41/4C!R41</f>
        <v>0</v>
      </c>
      <c r="O40" s="170">
        <f>4C!V41/4C!U41</f>
        <v>0.9998837249143877</v>
      </c>
      <c r="P40" s="171">
        <f>4C!W41/4C!U41</f>
        <v>0.00011627508561220867</v>
      </c>
      <c r="Q40" s="170">
        <v>0</v>
      </c>
      <c r="R40" s="171">
        <v>0</v>
      </c>
      <c r="S40" s="170">
        <f>4C!AB41/4C!AA41</f>
        <v>0.980188935370515</v>
      </c>
      <c r="T40" s="171">
        <f>4C!AC41/4C!AA41</f>
        <v>0.01981106462948503</v>
      </c>
      <c r="U40" s="170"/>
      <c r="V40" s="171"/>
      <c r="W40" s="170">
        <f>4C!AH41/4C!AG41</f>
        <v>0.980188935370515</v>
      </c>
      <c r="X40" s="171">
        <f>4C!AI41/4C!AG41</f>
        <v>0.01981106462948503</v>
      </c>
    </row>
    <row r="41" spans="1:24" ht="13.5" hidden="1" outlineLevel="1">
      <c r="A41" s="595">
        <v>43739</v>
      </c>
      <c r="B41" s="611" t="s">
        <v>586</v>
      </c>
      <c r="C41" s="176"/>
      <c r="D41" s="177"/>
      <c r="E41" s="176">
        <f>4C!G42/4C!F42</f>
        <v>1</v>
      </c>
      <c r="F41" s="177">
        <f>4C!H42/4C!F42</f>
        <v>0</v>
      </c>
      <c r="G41" s="176">
        <f>4C!J42/4C!I42</f>
        <v>0.9867371073989082</v>
      </c>
      <c r="H41" s="177">
        <f>4C!K42/4C!I42</f>
        <v>0.013262892601091912</v>
      </c>
      <c r="I41" s="176">
        <f>4C!M42/4C!L42</f>
        <v>1</v>
      </c>
      <c r="J41" s="177">
        <f>4C!N42/4C!L42</f>
        <v>0</v>
      </c>
      <c r="K41" s="176">
        <v>0</v>
      </c>
      <c r="L41" s="177">
        <v>0</v>
      </c>
      <c r="M41" s="176">
        <v>0</v>
      </c>
      <c r="N41" s="177">
        <v>0</v>
      </c>
      <c r="O41" s="176">
        <f>4C!V42/4C!U42</f>
        <v>0.47057585747352176</v>
      </c>
      <c r="P41" s="177">
        <f>4C!W42/4C!U42</f>
        <v>0.5294241425264782</v>
      </c>
      <c r="Q41" s="176">
        <v>0</v>
      </c>
      <c r="R41" s="177">
        <v>0</v>
      </c>
      <c r="S41" s="176">
        <f>4C!AB42/4C!AA42</f>
        <v>0.989758350709576</v>
      </c>
      <c r="T41" s="177">
        <f>4C!AC42/4C!AA42</f>
        <v>0.01024164929042413</v>
      </c>
      <c r="U41" s="176"/>
      <c r="V41" s="177"/>
      <c r="W41" s="176">
        <f>4C!AH42/4C!AG42</f>
        <v>0.989758350709576</v>
      </c>
      <c r="X41" s="177">
        <f>4C!AI42/4C!AG42</f>
        <v>0.01024164929042413</v>
      </c>
    </row>
    <row r="42" spans="1:24" ht="13.5" hidden="1" outlineLevel="1">
      <c r="A42" s="595">
        <v>43739</v>
      </c>
      <c r="B42" s="611" t="s">
        <v>587</v>
      </c>
      <c r="C42" s="170"/>
      <c r="D42" s="171"/>
      <c r="E42" s="170">
        <f>4C!G43/4C!F43</f>
        <v>0.963219761998259</v>
      </c>
      <c r="F42" s="171">
        <f>4C!H43/4C!F43</f>
        <v>0.03678023800174106</v>
      </c>
      <c r="G42" s="170">
        <f>4C!J43/4C!I43</f>
        <v>0.978586234668814</v>
      </c>
      <c r="H42" s="171">
        <f>4C!K43/4C!I43</f>
        <v>0.021413765331185934</v>
      </c>
      <c r="I42" s="170">
        <f>4C!M43/4C!L43</f>
        <v>0.9633304893817612</v>
      </c>
      <c r="J42" s="171">
        <f>4C!N43/4C!L43</f>
        <v>0.036669510618238664</v>
      </c>
      <c r="K42" s="170">
        <f>4C!P43/4C!O43</f>
        <v>0.9899109117175476</v>
      </c>
      <c r="L42" s="171">
        <f>4C!Q43/4C!O43</f>
        <v>0.010089088282452429</v>
      </c>
      <c r="M42" s="170">
        <f>4C!S43/4C!R43</f>
        <v>0.985178618082088</v>
      </c>
      <c r="N42" s="171">
        <f>4C!T43/4C!R43</f>
        <v>0.014821381917911994</v>
      </c>
      <c r="O42" s="170">
        <f>4C!V43/4C!U43</f>
        <v>0.9511996505572181</v>
      </c>
      <c r="P42" s="171">
        <f>4C!W43/4C!U43</f>
        <v>0.048800349442781915</v>
      </c>
      <c r="Q42" s="170">
        <f>4C!Y43/4C!X43</f>
        <v>0.9672934575548313</v>
      </c>
      <c r="R42" s="171">
        <f>4C!Z43/4C!X43</f>
        <v>0.03270654244516872</v>
      </c>
      <c r="S42" s="170">
        <f>4C!AB43/4C!AA43</f>
        <v>0.9685627710455429</v>
      </c>
      <c r="T42" s="171">
        <f>4C!AC43/4C!AA43</f>
        <v>0.031437228954457094</v>
      </c>
      <c r="U42" s="170"/>
      <c r="V42" s="171"/>
      <c r="W42" s="170">
        <f>4C!AH43/4C!AG43</f>
        <v>0.9685794699650796</v>
      </c>
      <c r="X42" s="171">
        <f>4C!AI43/4C!AG43</f>
        <v>0.03142053003492019</v>
      </c>
    </row>
    <row r="43" spans="1:24" ht="13.5" hidden="1" outlineLevel="1">
      <c r="A43" s="595">
        <v>43739</v>
      </c>
      <c r="B43" s="611" t="s">
        <v>588</v>
      </c>
      <c r="C43" s="176"/>
      <c r="D43" s="177"/>
      <c r="E43" s="176">
        <f>4C!G44/4C!F44</f>
        <v>1</v>
      </c>
      <c r="F43" s="177">
        <f>4C!H44/4C!F44</f>
        <v>0</v>
      </c>
      <c r="G43" s="176">
        <f>4C!J44/4C!I44</f>
        <v>1</v>
      </c>
      <c r="H43" s="177">
        <f>4C!K44/4C!I44</f>
        <v>0</v>
      </c>
      <c r="I43" s="176">
        <v>0</v>
      </c>
      <c r="J43" s="177">
        <v>0</v>
      </c>
      <c r="K43" s="176">
        <f>4C!P44/4C!O44</f>
        <v>0.987702055562825</v>
      </c>
      <c r="L43" s="177">
        <f>4C!Q44/4C!O44</f>
        <v>0.012297944437174994</v>
      </c>
      <c r="M43" s="176">
        <f>4C!S44/4C!R44</f>
        <v>1</v>
      </c>
      <c r="N43" s="177">
        <f>4C!T44/4C!R44</f>
        <v>0</v>
      </c>
      <c r="O43" s="176">
        <f>4C!V44/4C!U44</f>
        <v>1</v>
      </c>
      <c r="P43" s="177">
        <f>4C!W44/4C!U44</f>
        <v>0</v>
      </c>
      <c r="Q43" s="176">
        <v>0</v>
      </c>
      <c r="R43" s="177">
        <v>0</v>
      </c>
      <c r="S43" s="176">
        <f>4C!AB44/4C!AA44</f>
        <v>1</v>
      </c>
      <c r="T43" s="177">
        <f>4C!AC44/4C!AA44</f>
        <v>0</v>
      </c>
      <c r="U43" s="176"/>
      <c r="V43" s="177"/>
      <c r="W43" s="176">
        <f>4C!AH44/4C!AG44</f>
        <v>1</v>
      </c>
      <c r="X43" s="177">
        <f>4C!AI44/4C!AG44</f>
        <v>0</v>
      </c>
    </row>
    <row r="44" spans="1:24" ht="13.5" hidden="1" outlineLevel="1">
      <c r="A44" s="595">
        <v>43739</v>
      </c>
      <c r="B44" s="611" t="s">
        <v>589</v>
      </c>
      <c r="C44" s="170"/>
      <c r="D44" s="171"/>
      <c r="E44" s="170">
        <f>4C!G45/4C!F45</f>
        <v>0.8581845937126191</v>
      </c>
      <c r="F44" s="171">
        <f>4C!H45/4C!F45</f>
        <v>0.14181540628738085</v>
      </c>
      <c r="G44" s="170">
        <f>4C!J45/4C!I45</f>
        <v>0.9811573469685143</v>
      </c>
      <c r="H44" s="171">
        <f>4C!K45/4C!I45</f>
        <v>0.01884265303148558</v>
      </c>
      <c r="I44" s="170">
        <f>4C!M45/4C!L45</f>
        <v>1</v>
      </c>
      <c r="J44" s="171">
        <f>4C!N45/4C!L45</f>
        <v>0</v>
      </c>
      <c r="K44" s="170">
        <v>0</v>
      </c>
      <c r="L44" s="171">
        <v>0</v>
      </c>
      <c r="M44" s="170">
        <f>4C!S45/4C!R45</f>
        <v>0.9883903626948658</v>
      </c>
      <c r="N44" s="171">
        <f>4C!T45/4C!R45</f>
        <v>0.011609637305134252</v>
      </c>
      <c r="O44" s="170">
        <f>4C!V45/4C!U45</f>
        <v>0.9831067957466876</v>
      </c>
      <c r="P44" s="171">
        <f>4C!W45/4C!U45</f>
        <v>0.016893204253312356</v>
      </c>
      <c r="Q44" s="170">
        <f>4C!Y45/4C!X45</f>
        <v>0.9726208123870105</v>
      </c>
      <c r="R44" s="171">
        <f>4C!Z45/4C!X45</f>
        <v>0.02737918761298957</v>
      </c>
      <c r="S44" s="170">
        <f>4C!AB45/4C!AA45</f>
        <v>0.9810300467964793</v>
      </c>
      <c r="T44" s="171">
        <f>4C!AC45/4C!AA45</f>
        <v>0.01896995320352056</v>
      </c>
      <c r="U44" s="170"/>
      <c r="V44" s="171"/>
      <c r="W44" s="170">
        <f>4C!AH45/4C!AG45</f>
        <v>0.9812804991078823</v>
      </c>
      <c r="X44" s="171">
        <f>4C!AI45/4C!AG45</f>
        <v>0.018719500892117664</v>
      </c>
    </row>
    <row r="45" spans="1:24" ht="13.5" hidden="1" outlineLevel="1">
      <c r="A45" s="595">
        <v>43739</v>
      </c>
      <c r="B45" s="611" t="s">
        <v>590</v>
      </c>
      <c r="C45" s="176"/>
      <c r="D45" s="177"/>
      <c r="E45" s="176">
        <f>4C!G46/4C!F46</f>
        <v>0.9255217284540421</v>
      </c>
      <c r="F45" s="177">
        <f>4C!H46/4C!F46</f>
        <v>0.07447827154595779</v>
      </c>
      <c r="G45" s="176">
        <f>4C!J46/4C!I46</f>
        <v>0.7566257460545254</v>
      </c>
      <c r="H45" s="177">
        <f>4C!K46/4C!I46</f>
        <v>0.2433742539454747</v>
      </c>
      <c r="I45" s="176">
        <f>4C!M46/4C!L46</f>
        <v>0.8065324955281628</v>
      </c>
      <c r="J45" s="177">
        <f>4C!N46/4C!L46</f>
        <v>0.1934675044718372</v>
      </c>
      <c r="K45" s="176">
        <f>4C!P46/4C!O46</f>
        <v>0.9796083837659149</v>
      </c>
      <c r="L45" s="177">
        <f>4C!Q46/4C!O46</f>
        <v>0.020391616234085256</v>
      </c>
      <c r="M45" s="176">
        <f>4C!S46/4C!R46</f>
        <v>0.8750588357607418</v>
      </c>
      <c r="N45" s="177">
        <f>4C!T46/4C!R46</f>
        <v>0.12494116423925807</v>
      </c>
      <c r="O45" s="176">
        <f>4C!V46/4C!U46</f>
        <v>0.7531585566267981</v>
      </c>
      <c r="P45" s="177">
        <f>4C!W46/4C!U46</f>
        <v>0.24684144337320196</v>
      </c>
      <c r="Q45" s="176">
        <v>0</v>
      </c>
      <c r="R45" s="177">
        <v>0</v>
      </c>
      <c r="S45" s="176">
        <f>4C!AB46/4C!AA46</f>
        <v>0.7853468583168537</v>
      </c>
      <c r="T45" s="177">
        <f>4C!AC46/4C!AA46</f>
        <v>0.21465314168314636</v>
      </c>
      <c r="U45" s="176"/>
      <c r="V45" s="177"/>
      <c r="W45" s="176">
        <f>4C!AH46/4C!AG46</f>
        <v>0.7853468583168537</v>
      </c>
      <c r="X45" s="177">
        <f>4C!AI46/4C!AG46</f>
        <v>0.2146531416831464</v>
      </c>
    </row>
    <row r="46" spans="1:24" ht="13.5" hidden="1" outlineLevel="1">
      <c r="A46" s="595">
        <v>43739</v>
      </c>
      <c r="B46" s="611" t="s">
        <v>591</v>
      </c>
      <c r="C46" s="170"/>
      <c r="D46" s="171"/>
      <c r="E46" s="170">
        <v>0</v>
      </c>
      <c r="F46" s="171">
        <v>0</v>
      </c>
      <c r="G46" s="170">
        <f>4C!J47/4C!I47</f>
        <v>0.8483451099587608</v>
      </c>
      <c r="H46" s="171">
        <f>4C!K47/4C!I47</f>
        <v>0.15165489004123925</v>
      </c>
      <c r="I46" s="170">
        <f>4C!M47/4C!L47</f>
        <v>0.7328950222118219</v>
      </c>
      <c r="J46" s="171">
        <f>4C!N47/4C!L47</f>
        <v>0.2671049777881781</v>
      </c>
      <c r="K46" s="170">
        <v>0</v>
      </c>
      <c r="L46" s="171">
        <v>0</v>
      </c>
      <c r="M46" s="170">
        <v>0</v>
      </c>
      <c r="N46" s="171">
        <v>0</v>
      </c>
      <c r="O46" s="170">
        <v>0</v>
      </c>
      <c r="P46" s="171">
        <v>0</v>
      </c>
      <c r="Q46" s="170">
        <v>0</v>
      </c>
      <c r="R46" s="171">
        <v>0</v>
      </c>
      <c r="S46" s="170">
        <f>4C!AB47/4C!AA47</f>
        <v>0.8439397077965183</v>
      </c>
      <c r="T46" s="171">
        <f>4C!AC47/4C!AA47</f>
        <v>0.15606029220348172</v>
      </c>
      <c r="U46" s="170"/>
      <c r="V46" s="171"/>
      <c r="W46" s="170">
        <f>4C!AH47/4C!AG47</f>
        <v>0.8439397077965183</v>
      </c>
      <c r="X46" s="171">
        <f>4C!AI47/4C!AG47</f>
        <v>0.15606029220348172</v>
      </c>
    </row>
    <row r="47" spans="1:24" ht="13.5" hidden="1" outlineLevel="1">
      <c r="A47" s="595">
        <v>43739</v>
      </c>
      <c r="B47" s="611" t="s">
        <v>592</v>
      </c>
      <c r="C47" s="176"/>
      <c r="D47" s="177"/>
      <c r="E47" s="176">
        <v>0</v>
      </c>
      <c r="F47" s="177">
        <v>0</v>
      </c>
      <c r="G47" s="176">
        <v>0</v>
      </c>
      <c r="H47" s="177">
        <v>0</v>
      </c>
      <c r="I47" s="176">
        <f>4C!M48/4C!L48</f>
        <v>1</v>
      </c>
      <c r="J47" s="177">
        <f>4C!N48/4C!L48</f>
        <v>0</v>
      </c>
      <c r="K47" s="176">
        <v>0</v>
      </c>
      <c r="L47" s="177">
        <v>0</v>
      </c>
      <c r="M47" s="176">
        <v>0</v>
      </c>
      <c r="N47" s="177">
        <v>0</v>
      </c>
      <c r="O47" s="176">
        <v>0</v>
      </c>
      <c r="P47" s="177">
        <v>0</v>
      </c>
      <c r="Q47" s="176">
        <f>4C!Y48/4C!X48</f>
        <v>1</v>
      </c>
      <c r="R47" s="177">
        <f>4C!Z48/4C!X48</f>
        <v>0</v>
      </c>
      <c r="S47" s="176">
        <f>4C!AB48/4C!AA48</f>
        <v>1</v>
      </c>
      <c r="T47" s="177">
        <f>4C!AC48/4C!AA48</f>
        <v>0</v>
      </c>
      <c r="U47" s="176"/>
      <c r="V47" s="177"/>
      <c r="W47" s="176">
        <f>4C!AH48/4C!AG48</f>
        <v>1</v>
      </c>
      <c r="X47" s="177">
        <f>4C!AI48/4C!AG48</f>
        <v>0</v>
      </c>
    </row>
    <row r="48" spans="1:24" ht="13.5" hidden="1" outlineLevel="1">
      <c r="A48" s="595">
        <v>43739</v>
      </c>
      <c r="B48" s="611" t="s">
        <v>593</v>
      </c>
      <c r="C48" s="170"/>
      <c r="D48" s="171"/>
      <c r="E48" s="170">
        <v>0</v>
      </c>
      <c r="F48" s="171">
        <v>0</v>
      </c>
      <c r="G48" s="170">
        <v>0</v>
      </c>
      <c r="H48" s="171">
        <v>0</v>
      </c>
      <c r="I48" s="170">
        <v>0</v>
      </c>
      <c r="J48" s="171">
        <v>0</v>
      </c>
      <c r="K48" s="170">
        <f>4C!P49/4C!O49</f>
        <v>0.9890662177459006</v>
      </c>
      <c r="L48" s="171">
        <f>4C!Q49/4C!O49</f>
        <v>0.010933782254099226</v>
      </c>
      <c r="M48" s="170">
        <v>0</v>
      </c>
      <c r="N48" s="171">
        <v>0</v>
      </c>
      <c r="O48" s="170">
        <v>0</v>
      </c>
      <c r="P48" s="171">
        <v>0</v>
      </c>
      <c r="Q48" s="170">
        <v>0</v>
      </c>
      <c r="R48" s="171">
        <v>0</v>
      </c>
      <c r="S48" s="170">
        <v>0</v>
      </c>
      <c r="T48" s="171">
        <v>0</v>
      </c>
      <c r="U48" s="170"/>
      <c r="V48" s="171"/>
      <c r="W48" s="170">
        <v>0</v>
      </c>
      <c r="X48" s="171">
        <v>0</v>
      </c>
    </row>
    <row r="49" spans="1:24" ht="13.5" hidden="1" outlineLevel="1">
      <c r="A49" s="595">
        <v>43739</v>
      </c>
      <c r="B49" s="611" t="s">
        <v>594</v>
      </c>
      <c r="C49" s="176"/>
      <c r="D49" s="177"/>
      <c r="E49" s="176">
        <v>0</v>
      </c>
      <c r="F49" s="177">
        <v>0</v>
      </c>
      <c r="G49" s="176">
        <v>0</v>
      </c>
      <c r="H49" s="177">
        <v>0</v>
      </c>
      <c r="I49" s="176">
        <f>4C!M50/4C!L50</f>
        <v>0.9661100363405497</v>
      </c>
      <c r="J49" s="177">
        <f>4C!N50/4C!L50</f>
        <v>0.03388996365945032</v>
      </c>
      <c r="K49" s="176">
        <f>4C!P50/4C!O50</f>
        <v>0.1415415631789566</v>
      </c>
      <c r="L49" s="177">
        <f>4C!Q50/4C!O50</f>
        <v>0.8584584368210435</v>
      </c>
      <c r="M49" s="176">
        <v>0</v>
      </c>
      <c r="N49" s="177">
        <v>0</v>
      </c>
      <c r="O49" s="176">
        <f>4C!V50/4C!U50</f>
        <v>1</v>
      </c>
      <c r="P49" s="177">
        <f>4C!W50/4C!U50</f>
        <v>0</v>
      </c>
      <c r="Q49" s="176">
        <v>0</v>
      </c>
      <c r="R49" s="177">
        <v>0</v>
      </c>
      <c r="S49" s="176">
        <f>4C!AB50/4C!AA50</f>
        <v>0.8708539991121714</v>
      </c>
      <c r="T49" s="177">
        <f>4C!AC50/4C!AA50</f>
        <v>0.12914600088782846</v>
      </c>
      <c r="U49" s="176"/>
      <c r="V49" s="177"/>
      <c r="W49" s="176">
        <f>4C!AH50/4C!AG50</f>
        <v>0.8708539991121714</v>
      </c>
      <c r="X49" s="177">
        <f>4C!AI50/4C!AG50</f>
        <v>0.12914600088782846</v>
      </c>
    </row>
    <row r="50" spans="1:24" ht="13.5" hidden="1" outlineLevel="1">
      <c r="A50" s="595">
        <v>43739</v>
      </c>
      <c r="B50" s="611" t="s">
        <v>595</v>
      </c>
      <c r="C50" s="170"/>
      <c r="D50" s="171"/>
      <c r="E50" s="170">
        <f>4C!G51/4C!F51</f>
        <v>0.9715849797896435</v>
      </c>
      <c r="F50" s="171">
        <f>4C!H51/4C!F51</f>
        <v>0.028415020210356447</v>
      </c>
      <c r="G50" s="170">
        <f>4C!J51/4C!I51</f>
        <v>0.9507175023757971</v>
      </c>
      <c r="H50" s="171">
        <f>4C!K51/4C!I51</f>
        <v>0.049282497624202844</v>
      </c>
      <c r="I50" s="170">
        <f>4C!M51/4C!L51</f>
        <v>0.9362037380031635</v>
      </c>
      <c r="J50" s="171">
        <f>4C!N51/4C!L51</f>
        <v>0.06379626199683645</v>
      </c>
      <c r="K50" s="170">
        <f>4C!P51/4C!O51</f>
        <v>0.9697936195861812</v>
      </c>
      <c r="L50" s="171">
        <f>4C!Q51/4C!O51</f>
        <v>0.0302063804138188</v>
      </c>
      <c r="M50" s="170">
        <f>4C!S51/4C!R51</f>
        <v>0.9461004070734942</v>
      </c>
      <c r="N50" s="171">
        <f>4C!T51/4C!R51</f>
        <v>0.053899592926505854</v>
      </c>
      <c r="O50" s="170">
        <f>4C!V51/4C!U51</f>
        <v>0.9616987851882348</v>
      </c>
      <c r="P50" s="171">
        <f>4C!W51/4C!U51</f>
        <v>0.03830121481176512</v>
      </c>
      <c r="Q50" s="170">
        <f>4C!Y51/4C!X51</f>
        <v>0.9263392695272699</v>
      </c>
      <c r="R50" s="171">
        <f>4C!Z51/4C!X51</f>
        <v>0.0736607304727302</v>
      </c>
      <c r="S50" s="170">
        <f>4C!AB51/4C!AA51</f>
        <v>0.9436194414701705</v>
      </c>
      <c r="T50" s="171">
        <f>4C!AC51/4C!AA51</f>
        <v>0.05638055852982952</v>
      </c>
      <c r="U50" s="170"/>
      <c r="V50" s="171"/>
      <c r="W50" s="170">
        <f>4C!AH51/4C!AG51</f>
        <v>0.9438267719317469</v>
      </c>
      <c r="X50" s="171">
        <f>4C!AI51/4C!AG51</f>
        <v>0.05617322806825303</v>
      </c>
    </row>
    <row r="51" spans="1:24" ht="13.5" hidden="1" outlineLevel="1">
      <c r="A51" s="595">
        <v>43739</v>
      </c>
      <c r="B51" s="611" t="s">
        <v>596</v>
      </c>
      <c r="C51" s="176"/>
      <c r="D51" s="177"/>
      <c r="E51" s="176">
        <f>4C!G52/4C!F52</f>
        <v>0.9645596930716968</v>
      </c>
      <c r="F51" s="177">
        <f>4C!H52/4C!F52</f>
        <v>0.035440306928303175</v>
      </c>
      <c r="G51" s="176">
        <f>4C!J52/4C!I52</f>
        <v>0.9751477383968971</v>
      </c>
      <c r="H51" s="177">
        <f>4C!K52/4C!I52</f>
        <v>0.02485226160310289</v>
      </c>
      <c r="I51" s="176">
        <f>4C!M52/4C!L52</f>
        <v>0.9695100150398478</v>
      </c>
      <c r="J51" s="177">
        <f>4C!N52/4C!L52</f>
        <v>0.030489984960152205</v>
      </c>
      <c r="K51" s="176">
        <v>0</v>
      </c>
      <c r="L51" s="177">
        <v>0</v>
      </c>
      <c r="M51" s="176">
        <f>4C!S52/4C!R52</f>
        <v>0.9862154202943557</v>
      </c>
      <c r="N51" s="177">
        <f>4C!T52/4C!R52</f>
        <v>0.013784579705644362</v>
      </c>
      <c r="O51" s="176">
        <f>4C!V52/4C!U52</f>
        <v>0.9738856230289985</v>
      </c>
      <c r="P51" s="177">
        <f>4C!W52/4C!U52</f>
        <v>0.026114376971001645</v>
      </c>
      <c r="Q51" s="176">
        <f>4C!Y52/4C!X52</f>
        <v>0.9950974731910023</v>
      </c>
      <c r="R51" s="177">
        <f>4C!Z52/4C!X52</f>
        <v>0.004902526808997625</v>
      </c>
      <c r="S51" s="176">
        <f>4C!AB52/4C!AA52</f>
        <v>0.974361149189429</v>
      </c>
      <c r="T51" s="177">
        <f>4C!AC52/4C!AA52</f>
        <v>0.02563885081057106</v>
      </c>
      <c r="U51" s="176"/>
      <c r="V51" s="177"/>
      <c r="W51" s="176">
        <f>4C!AH52/4C!AG52</f>
        <v>0.9741603598629351</v>
      </c>
      <c r="X51" s="177">
        <f>4C!AI52/4C!AG52</f>
        <v>0.025839640137064832</v>
      </c>
    </row>
    <row r="52" spans="1:24" ht="13.5" hidden="1" outlineLevel="1">
      <c r="A52" s="595">
        <v>43739</v>
      </c>
      <c r="B52" s="611" t="s">
        <v>597</v>
      </c>
      <c r="C52" s="170"/>
      <c r="D52" s="171"/>
      <c r="E52" s="170">
        <f>4C!G53/4C!F53</f>
        <v>0</v>
      </c>
      <c r="F52" s="171">
        <f>4C!H53/4C!F53</f>
        <v>1</v>
      </c>
      <c r="G52" s="170">
        <f>4C!J53/4C!I53</f>
        <v>0.9955734384028201</v>
      </c>
      <c r="H52" s="171">
        <f>4C!K53/4C!I53</f>
        <v>0.004426561597179913</v>
      </c>
      <c r="I52" s="170">
        <f>4C!M53/4C!L53</f>
        <v>0.984891274535276</v>
      </c>
      <c r="J52" s="171">
        <f>4C!N53/4C!L53</f>
        <v>0.015108725464723964</v>
      </c>
      <c r="K52" s="170">
        <f>4C!P53/4C!O53</f>
        <v>1</v>
      </c>
      <c r="L52" s="171">
        <f>4C!Q53/4C!O53</f>
        <v>0</v>
      </c>
      <c r="M52" s="170">
        <f>4C!S53/4C!R53</f>
        <v>0.9764634472937077</v>
      </c>
      <c r="N52" s="171">
        <f>4C!T53/4C!R53</f>
        <v>0.02353655270629226</v>
      </c>
      <c r="O52" s="170">
        <f>4C!V53/4C!U53</f>
        <v>0.9684419470481751</v>
      </c>
      <c r="P52" s="171">
        <f>4C!W53/4C!U53</f>
        <v>0.03155805295182501</v>
      </c>
      <c r="Q52" s="170">
        <v>0</v>
      </c>
      <c r="R52" s="171">
        <v>0</v>
      </c>
      <c r="S52" s="170">
        <f>4C!AB53/4C!AA53</f>
        <v>0.9911948945975888</v>
      </c>
      <c r="T52" s="171">
        <f>4C!AC53/4C!AA53</f>
        <v>0.008805105402411213</v>
      </c>
      <c r="U52" s="170"/>
      <c r="V52" s="171"/>
      <c r="W52" s="170">
        <f>4C!AH53/4C!AG53</f>
        <v>0.9911948945975887</v>
      </c>
      <c r="X52" s="171">
        <f>4C!AI53/4C!AG53</f>
        <v>0.00880510540241121</v>
      </c>
    </row>
    <row r="53" spans="1:24" ht="13.5" collapsed="1">
      <c r="A53" s="595">
        <v>43739</v>
      </c>
      <c r="B53" s="611" t="s">
        <v>598</v>
      </c>
      <c r="C53" s="607"/>
      <c r="D53" s="608"/>
      <c r="E53" s="607">
        <f>4C!G54/4C!F54</f>
        <v>0.9828288016108208</v>
      </c>
      <c r="F53" s="608">
        <f>4C!H54/4C!F54</f>
        <v>0.017171198389179174</v>
      </c>
      <c r="G53" s="607">
        <f>4C!J54/4C!I54</f>
        <v>0.9782072473418539</v>
      </c>
      <c r="H53" s="608">
        <f>4C!K54/4C!I54</f>
        <v>0.02179038298393249</v>
      </c>
      <c r="I53" s="607">
        <f>4C!M54/4C!L54</f>
        <v>0.9601110947948328</v>
      </c>
      <c r="J53" s="608">
        <f>4C!N54/4C!L54</f>
        <v>0.039888905205167136</v>
      </c>
      <c r="K53" s="607">
        <f>4C!P54/4C!O54</f>
        <v>0.9362199580352814</v>
      </c>
      <c r="L53" s="608">
        <f>4C!Q54/4C!O54</f>
        <v>0.06378004196471859</v>
      </c>
      <c r="M53" s="607">
        <f>4C!S54/4C!R54</f>
        <v>0.9575315487992756</v>
      </c>
      <c r="N53" s="608">
        <f>4C!T54/4C!R54</f>
        <v>0.04246845120072469</v>
      </c>
      <c r="O53" s="607">
        <f>4C!V54/4C!U54</f>
        <v>0.9566483415101181</v>
      </c>
      <c r="P53" s="608">
        <f>4C!W54/4C!U54</f>
        <v>0.04335165848988181</v>
      </c>
      <c r="Q53" s="607">
        <f>4C!Y54/4C!X54</f>
        <v>0.9725830279359271</v>
      </c>
      <c r="R53" s="608">
        <f>4C!Z54/4C!X54</f>
        <v>0.027416972064072904</v>
      </c>
      <c r="S53" s="607">
        <f>4C!AB54/4C!AA54</f>
        <v>0.9730569236351808</v>
      </c>
      <c r="T53" s="608">
        <f>4C!AC54/4C!AA54</f>
        <v>0.026941501660767465</v>
      </c>
      <c r="U53" s="607"/>
      <c r="V53" s="608"/>
      <c r="W53" s="607">
        <f>4C!AH54/4C!AG54</f>
        <v>0.9730633123050829</v>
      </c>
      <c r="X53" s="608">
        <f>4C!AI54/4C!AG54</f>
        <v>0.026935095809133697</v>
      </c>
    </row>
    <row r="54" spans="1:24" ht="13.5" hidden="1" outlineLevel="1">
      <c r="A54" s="600">
        <v>43770</v>
      </c>
      <c r="B54" s="597" t="s">
        <v>574</v>
      </c>
      <c r="C54" s="170"/>
      <c r="D54" s="171"/>
      <c r="E54" s="170">
        <f>4C!G55/4C!$F55</f>
        <v>0.9779732443780029</v>
      </c>
      <c r="F54" s="171">
        <f>4C!H55/4C!$F55</f>
        <v>0.022026755621997088</v>
      </c>
      <c r="G54" s="170">
        <f>4C!J55/4C!$I55</f>
        <v>0.9291228807544037</v>
      </c>
      <c r="H54" s="171">
        <f>4C!K55/4C!$I55</f>
        <v>0.07087711924559614</v>
      </c>
      <c r="I54" s="170">
        <f>4C!M55/4C!L55</f>
        <v>0.9385461603454478</v>
      </c>
      <c r="J54" s="171">
        <f>4C!N55/4C!L55</f>
        <v>0.06145383965455228</v>
      </c>
      <c r="K54" s="170"/>
      <c r="L54" s="171"/>
      <c r="M54" s="170">
        <f>4C!S55/4C!R55</f>
        <v>0.8618148794472633</v>
      </c>
      <c r="N54" s="171">
        <f>4C!T55/4C!R55</f>
        <v>0.1381851205527368</v>
      </c>
      <c r="O54" s="170">
        <f>4C!V55/4C!U55</f>
        <v>0.9966583379398556</v>
      </c>
      <c r="P54" s="171">
        <f>4C!W55/4C!U55</f>
        <v>0.003341662060144369</v>
      </c>
      <c r="Q54" s="170">
        <v>0</v>
      </c>
      <c r="R54" s="171">
        <v>0</v>
      </c>
      <c r="S54" s="170">
        <f>4C!AB55/4C!AA55</f>
        <v>0.9455973497230575</v>
      </c>
      <c r="T54" s="171">
        <f>4C!AC55/4C!AA55</f>
        <v>0.054402650276942494</v>
      </c>
      <c r="U54" s="170"/>
      <c r="V54" s="171"/>
      <c r="W54" s="170">
        <f>4C!AH55/4C!AG55</f>
        <v>0.9455973497230575</v>
      </c>
      <c r="X54" s="171">
        <f>4C!AI55/4C!AG55</f>
        <v>0.054402650276942494</v>
      </c>
    </row>
    <row r="55" spans="1:24" ht="13.5" hidden="1" outlineLevel="1">
      <c r="A55" s="600">
        <v>43770</v>
      </c>
      <c r="B55" s="597" t="s">
        <v>576</v>
      </c>
      <c r="C55" s="176"/>
      <c r="D55" s="177"/>
      <c r="E55" s="176"/>
      <c r="F55" s="177"/>
      <c r="G55" s="176">
        <f>4C!J56/4C!$I56</f>
        <v>1</v>
      </c>
      <c r="H55" s="177">
        <f>4C!K56/4C!$I56</f>
        <v>0</v>
      </c>
      <c r="I55" s="176">
        <f>4C!M56/4C!L56</f>
        <v>0.6972861819804327</v>
      </c>
      <c r="J55" s="177">
        <f>4C!N56/4C!L56</f>
        <v>0.3027138180195673</v>
      </c>
      <c r="K55" s="176"/>
      <c r="L55" s="177"/>
      <c r="M55" s="176">
        <f>4C!S56/4C!R56</f>
        <v>1</v>
      </c>
      <c r="N55" s="177">
        <f>4C!T56/4C!R56</f>
        <v>0</v>
      </c>
      <c r="O55" s="176">
        <f>4C!V56/4C!U56</f>
        <v>0.4085289563801172</v>
      </c>
      <c r="P55" s="177">
        <f>4C!W56/4C!U56</f>
        <v>0.5914710436198828</v>
      </c>
      <c r="Q55" s="176">
        <v>0</v>
      </c>
      <c r="R55" s="177">
        <v>0</v>
      </c>
      <c r="S55" s="176">
        <f>4C!AB56/4C!AA56</f>
        <v>0.8076290244585286</v>
      </c>
      <c r="T55" s="177">
        <f>4C!AC56/4C!AA56</f>
        <v>0.19237097554147156</v>
      </c>
      <c r="U55" s="176"/>
      <c r="V55" s="177"/>
      <c r="W55" s="176">
        <f>4C!AH56/4C!AG56</f>
        <v>0.8076290244585285</v>
      </c>
      <c r="X55" s="177">
        <f>4C!AI56/4C!AG56</f>
        <v>0.19237097554147153</v>
      </c>
    </row>
    <row r="56" spans="1:24" ht="13.5" hidden="1" outlineLevel="1">
      <c r="A56" s="600">
        <v>43770</v>
      </c>
      <c r="B56" s="597" t="s">
        <v>577</v>
      </c>
      <c r="C56" s="170"/>
      <c r="D56" s="171"/>
      <c r="E56" s="170"/>
      <c r="F56" s="171"/>
      <c r="G56" s="170">
        <f>4C!J57/4C!$I57</f>
        <v>0.9814621414955791</v>
      </c>
      <c r="H56" s="171">
        <f>4C!K57/4C!$I57</f>
        <v>0.018537858504420954</v>
      </c>
      <c r="I56" s="170">
        <f>4C!M57/4C!L57</f>
        <v>0.979769830860038</v>
      </c>
      <c r="J56" s="171">
        <f>4C!N57/4C!L57</f>
        <v>0.02023016913996205</v>
      </c>
      <c r="K56" s="170"/>
      <c r="L56" s="171"/>
      <c r="M56" s="170">
        <f>4C!S57/4C!R57</f>
        <v>0.980766219423238</v>
      </c>
      <c r="N56" s="171">
        <f>4C!T57/4C!R57</f>
        <v>0.019233780576761925</v>
      </c>
      <c r="O56" s="170">
        <f>4C!V57/4C!U57</f>
        <v>0.9450008437973829</v>
      </c>
      <c r="P56" s="171">
        <f>4C!W57/4C!U57</f>
        <v>0.05499915620261711</v>
      </c>
      <c r="Q56" s="170">
        <v>0</v>
      </c>
      <c r="R56" s="171">
        <v>0</v>
      </c>
      <c r="S56" s="170">
        <f>4C!AB57/4C!AA57</f>
        <v>0.9811244623325303</v>
      </c>
      <c r="T56" s="171">
        <f>4C!AC57/4C!AA57</f>
        <v>0.018875537667469727</v>
      </c>
      <c r="U56" s="170"/>
      <c r="V56" s="171"/>
      <c r="W56" s="170">
        <f>4C!AH57/4C!AG57</f>
        <v>0.9809564810871696</v>
      </c>
      <c r="X56" s="171">
        <f>4C!AI57/4C!AG57</f>
        <v>0.01904351891283047</v>
      </c>
    </row>
    <row r="57" spans="1:24" ht="13.5" hidden="1" outlineLevel="1">
      <c r="A57" s="600">
        <v>43770</v>
      </c>
      <c r="B57" s="597" t="s">
        <v>599</v>
      </c>
      <c r="C57" s="176"/>
      <c r="D57" s="177"/>
      <c r="E57" s="176">
        <f>4C!G58/4C!$F58</f>
        <v>0</v>
      </c>
      <c r="F57" s="177">
        <f>4C!H58/4C!$F58</f>
        <v>1</v>
      </c>
      <c r="G57" s="176">
        <f>4C!J58/4C!$I58</f>
        <v>0.9513524414637576</v>
      </c>
      <c r="H57" s="177">
        <f>4C!K58/4C!$I58</f>
        <v>0.04864755853624226</v>
      </c>
      <c r="I57" s="176">
        <f>4C!M58/4C!L58</f>
        <v>0.9563911750664712</v>
      </c>
      <c r="J57" s="177">
        <f>4C!N58/4C!L58</f>
        <v>0.04360882493352894</v>
      </c>
      <c r="K57" s="176">
        <f>4C!P58/4C!O58</f>
        <v>0.8859399164793185</v>
      </c>
      <c r="L57" s="177">
        <f>4C!Q58/4C!O58</f>
        <v>0.11406008352068152</v>
      </c>
      <c r="M57" s="176">
        <f>4C!S58/4C!R58</f>
        <v>0.9166174402477353</v>
      </c>
      <c r="N57" s="177">
        <f>4C!T58/4C!R58</f>
        <v>0.08338255975226469</v>
      </c>
      <c r="O57" s="176">
        <f>4C!V58/4C!U58</f>
        <v>0.9740904646668326</v>
      </c>
      <c r="P57" s="177">
        <f>4C!W58/4C!U58</f>
        <v>0.025909535333167345</v>
      </c>
      <c r="Q57" s="176">
        <v>0</v>
      </c>
      <c r="R57" s="177">
        <v>0</v>
      </c>
      <c r="S57" s="176">
        <f>4C!AB58/4C!AA58</f>
        <v>0.9515060053347776</v>
      </c>
      <c r="T57" s="177">
        <f>4C!AC58/4C!AA58</f>
        <v>0.04849399466522229</v>
      </c>
      <c r="U57" s="176"/>
      <c r="V57" s="177"/>
      <c r="W57" s="176">
        <f>4C!AH58/4C!AG58</f>
        <v>0.9515060053347778</v>
      </c>
      <c r="X57" s="177">
        <f>4C!AI58/4C!AG58</f>
        <v>0.0484939946652223</v>
      </c>
    </row>
    <row r="58" spans="1:24" ht="13.5" hidden="1" outlineLevel="1">
      <c r="A58" s="600">
        <v>43770</v>
      </c>
      <c r="B58" s="597" t="s">
        <v>666</v>
      </c>
      <c r="C58" s="170"/>
      <c r="D58" s="171"/>
      <c r="E58" s="170">
        <f>4C!G59/4C!$F59</f>
        <v>1</v>
      </c>
      <c r="F58" s="171">
        <f>4C!H59/4C!$F59</f>
        <v>0</v>
      </c>
      <c r="G58" s="170">
        <f>4C!J59/4C!$I59</f>
        <v>0.7916406230032791</v>
      </c>
      <c r="H58" s="171">
        <f>4C!K59/4C!$I59</f>
        <v>0.20835937699672077</v>
      </c>
      <c r="I58" s="170">
        <f>4C!M59/4C!L59</f>
        <v>0.7305694545008283</v>
      </c>
      <c r="J58" s="171">
        <f>4C!N59/4C!L59</f>
        <v>0.2694305454991716</v>
      </c>
      <c r="K58" s="170">
        <f>4C!P59/4C!O59</f>
        <v>1</v>
      </c>
      <c r="L58" s="171">
        <f>4C!Q59/4C!O59</f>
        <v>0</v>
      </c>
      <c r="M58" s="170">
        <f>4C!S59/4C!R59</f>
        <v>0.7518601129244392</v>
      </c>
      <c r="N58" s="171">
        <f>4C!T59/4C!R59</f>
        <v>0.24813988707556078</v>
      </c>
      <c r="O58" s="170">
        <f>4C!V59/4C!U59</f>
        <v>0.913267598890645</v>
      </c>
      <c r="P58" s="171">
        <f>4C!W59/4C!U59</f>
        <v>0.08673240110935508</v>
      </c>
      <c r="Q58" s="170">
        <v>0</v>
      </c>
      <c r="R58" s="171">
        <v>0</v>
      </c>
      <c r="S58" s="170">
        <f>4C!AB59/4C!AA59</f>
        <v>0.8168224364470335</v>
      </c>
      <c r="T58" s="171">
        <f>4C!AC59/4C!AA59</f>
        <v>0.18317756355296652</v>
      </c>
      <c r="U58" s="170"/>
      <c r="V58" s="171"/>
      <c r="W58" s="170">
        <f>4C!AH59/4C!AG59</f>
        <v>0.8168224364470335</v>
      </c>
      <c r="X58" s="171">
        <f>4C!AI59/4C!AG59</f>
        <v>0.18317756355296652</v>
      </c>
    </row>
    <row r="59" spans="1:24" ht="13.5" hidden="1" outlineLevel="1">
      <c r="A59" s="600">
        <v>43770</v>
      </c>
      <c r="B59" s="597" t="s">
        <v>580</v>
      </c>
      <c r="C59" s="176"/>
      <c r="D59" s="177"/>
      <c r="E59" s="176"/>
      <c r="F59" s="177"/>
      <c r="G59" s="176">
        <f>4C!J60/4C!$I60</f>
        <v>0.9644264846412037</v>
      </c>
      <c r="H59" s="177">
        <f>4C!K60/4C!$I60</f>
        <v>0.035573515358796326</v>
      </c>
      <c r="I59" s="176">
        <f>4C!M60/4C!L60</f>
        <v>0.8995150216009784</v>
      </c>
      <c r="J59" s="177">
        <f>4C!N60/4C!L60</f>
        <v>0.10048497839902165</v>
      </c>
      <c r="K59" s="176"/>
      <c r="L59" s="177"/>
      <c r="M59" s="176"/>
      <c r="N59" s="177"/>
      <c r="O59" s="176">
        <f>4C!V60/4C!U60</f>
        <v>0.9730602810382146</v>
      </c>
      <c r="P59" s="177">
        <f>4C!W60/4C!U60</f>
        <v>0.026939718961785313</v>
      </c>
      <c r="Q59" s="176">
        <v>0</v>
      </c>
      <c r="R59" s="177">
        <v>0</v>
      </c>
      <c r="S59" s="176">
        <f>4C!AB60/4C!AA60</f>
        <v>0.9554661221168388</v>
      </c>
      <c r="T59" s="177">
        <f>4C!AC60/4C!AA60</f>
        <v>0.04453387788316119</v>
      </c>
      <c r="U59" s="176"/>
      <c r="V59" s="177"/>
      <c r="W59" s="176">
        <f>4C!AH60/4C!AG60</f>
        <v>0.9529853963407523</v>
      </c>
      <c r="X59" s="177">
        <f>4C!AI60/4C!AG60</f>
        <v>0.047014603659247645</v>
      </c>
    </row>
    <row r="60" spans="1:24" ht="13.5" hidden="1" outlineLevel="1">
      <c r="A60" s="600">
        <v>43770</v>
      </c>
      <c r="B60" s="597" t="s">
        <v>668</v>
      </c>
      <c r="C60" s="170"/>
      <c r="D60" s="171"/>
      <c r="E60" s="170">
        <f>4C!G61/4C!$F61</f>
        <v>0.9630251176734456</v>
      </c>
      <c r="F60" s="171">
        <f>4C!H61/4C!$F61</f>
        <v>0.03697488232655437</v>
      </c>
      <c r="G60" s="170">
        <f>4C!J61/4C!$I61</f>
        <v>0.9416226768019414</v>
      </c>
      <c r="H60" s="171">
        <f>4C!K61/4C!$I61</f>
        <v>0.05837732319805855</v>
      </c>
      <c r="I60" s="170"/>
      <c r="J60" s="171"/>
      <c r="K60" s="170">
        <f>4C!P61/4C!O61</f>
        <v>1</v>
      </c>
      <c r="L60" s="171">
        <f>4C!Q61/4C!O61</f>
        <v>0</v>
      </c>
      <c r="M60" s="170">
        <f>4C!S61/4C!R61</f>
        <v>0.9698589460859705</v>
      </c>
      <c r="N60" s="171">
        <f>4C!T61/4C!R61</f>
        <v>0.03014105391402957</v>
      </c>
      <c r="O60" s="170">
        <f>4C!V61/4C!U61</f>
        <v>0.9602178072597096</v>
      </c>
      <c r="P60" s="171">
        <f>4C!W61/4C!U61</f>
        <v>0.0397821927402905</v>
      </c>
      <c r="Q60" s="170">
        <v>0</v>
      </c>
      <c r="R60" s="171">
        <v>0</v>
      </c>
      <c r="S60" s="170">
        <f>4C!AB61/4C!AA61</f>
        <v>0.942578369762351</v>
      </c>
      <c r="T60" s="171">
        <f>4C!AC61/4C!AA61</f>
        <v>0.05742163023764892</v>
      </c>
      <c r="U60" s="170"/>
      <c r="V60" s="171"/>
      <c r="W60" s="170">
        <f>4C!AH61/4C!AG61</f>
        <v>0.9425783697623512</v>
      </c>
      <c r="X60" s="171">
        <f>4C!AI61/4C!AG61</f>
        <v>0.05742163023764891</v>
      </c>
    </row>
    <row r="61" spans="1:24" ht="13.5" hidden="1" outlineLevel="1">
      <c r="A61" s="600">
        <v>43770</v>
      </c>
      <c r="B61" s="597" t="s">
        <v>582</v>
      </c>
      <c r="C61" s="176"/>
      <c r="D61" s="177"/>
      <c r="E61" s="176"/>
      <c r="F61" s="177"/>
      <c r="G61" s="176"/>
      <c r="H61" s="177"/>
      <c r="I61" s="176"/>
      <c r="J61" s="177"/>
      <c r="K61" s="176">
        <f>4C!P62/4C!O62</f>
        <v>0.9797230184770388</v>
      </c>
      <c r="L61" s="177">
        <f>4C!Q62/4C!O62</f>
        <v>0.02027698152296116</v>
      </c>
      <c r="M61" s="176"/>
      <c r="N61" s="177"/>
      <c r="O61" s="176"/>
      <c r="P61" s="177"/>
      <c r="Q61" s="176">
        <v>0</v>
      </c>
      <c r="R61" s="177">
        <v>0</v>
      </c>
      <c r="S61" s="176"/>
      <c r="T61" s="177"/>
      <c r="U61" s="176"/>
      <c r="V61" s="177"/>
      <c r="W61" s="176"/>
      <c r="X61" s="177"/>
    </row>
    <row r="62" spans="1:24" ht="13.5" hidden="1" outlineLevel="1">
      <c r="A62" s="600">
        <v>43770</v>
      </c>
      <c r="B62" s="597" t="s">
        <v>584</v>
      </c>
      <c r="C62" s="170"/>
      <c r="D62" s="171"/>
      <c r="E62" s="170">
        <f>4C!G63/4C!$F63</f>
        <v>0.9953219069012677</v>
      </c>
      <c r="F62" s="171">
        <f>4C!H63/4C!$F63</f>
        <v>0.004678093098732299</v>
      </c>
      <c r="G62" s="170">
        <f>4C!J63/4C!$I63</f>
        <v>0.9888029793762227</v>
      </c>
      <c r="H62" s="171">
        <f>4C!K63/4C!$I63</f>
        <v>0.011189064344349783</v>
      </c>
      <c r="I62" s="170">
        <f>4C!M63/4C!L63</f>
        <v>0.8304847166885408</v>
      </c>
      <c r="J62" s="171">
        <f>4C!N63/4C!L63</f>
        <v>0.16951528331145901</v>
      </c>
      <c r="K62" s="170">
        <f>4C!P63/4C!O63</f>
        <v>0.9887813086899928</v>
      </c>
      <c r="L62" s="171">
        <f>4C!Q63/4C!O63</f>
        <v>0.011218691310007146</v>
      </c>
      <c r="M62" s="170">
        <f>4C!S63/4C!R63</f>
        <v>0.9560717050372659</v>
      </c>
      <c r="N62" s="171">
        <f>4C!T63/4C!R63</f>
        <v>0.043928294962734184</v>
      </c>
      <c r="O62" s="170">
        <f>4C!V63/4C!U63</f>
        <v>0.988823510096722</v>
      </c>
      <c r="P62" s="171">
        <f>4C!W63/4C!U63</f>
        <v>0.011176489903277912</v>
      </c>
      <c r="Q62" s="170">
        <v>0</v>
      </c>
      <c r="R62" s="171">
        <v>0</v>
      </c>
      <c r="S62" s="170">
        <f>4C!AB63/4C!AA63</f>
        <v>0.9887485196749407</v>
      </c>
      <c r="T62" s="171">
        <f>4C!AC63/4C!AA63</f>
        <v>0.0112440555589581</v>
      </c>
      <c r="U62" s="170"/>
      <c r="V62" s="171"/>
      <c r="W62" s="170">
        <f>4C!AH63/4C!AG63</f>
        <v>0.9887571356143581</v>
      </c>
      <c r="X62" s="171">
        <f>4C!AI63/4C!AG63</f>
        <v>0.011235429385445053</v>
      </c>
    </row>
    <row r="63" spans="1:24" ht="13.5" hidden="1" outlineLevel="1">
      <c r="A63" s="600">
        <v>43770</v>
      </c>
      <c r="B63" s="597" t="s">
        <v>585</v>
      </c>
      <c r="C63" s="176"/>
      <c r="D63" s="177"/>
      <c r="E63" s="176">
        <f>4C!G64/4C!$F64</f>
        <v>0.992596365496174</v>
      </c>
      <c r="F63" s="177">
        <f>4C!H64/4C!$F64</f>
        <v>0.007403634503826027</v>
      </c>
      <c r="G63" s="176">
        <f>4C!J64/4C!$I64</f>
        <v>0.9656785142004622</v>
      </c>
      <c r="H63" s="177">
        <f>4C!K64/4C!$I64</f>
        <v>0.034321485799537685</v>
      </c>
      <c r="I63" s="176">
        <f>4C!M64/4C!L64</f>
        <v>1</v>
      </c>
      <c r="J63" s="177">
        <f>4C!N64/4C!L64</f>
        <v>0</v>
      </c>
      <c r="K63" s="176">
        <f>4C!P64/4C!O64</f>
        <v>0.986146667229607</v>
      </c>
      <c r="L63" s="177">
        <f>4C!Q64/4C!O64</f>
        <v>0.013853332770392876</v>
      </c>
      <c r="M63" s="176">
        <f>4C!S64/4C!R64</f>
        <v>0.9987261027110328</v>
      </c>
      <c r="N63" s="177">
        <f>4C!T64/4C!R64</f>
        <v>0.0012738972889672065</v>
      </c>
      <c r="O63" s="176">
        <f>4C!V64/4C!U64</f>
        <v>0.9998808948008044</v>
      </c>
      <c r="P63" s="177">
        <f>4C!W64/4C!U64</f>
        <v>0.00011910519919548563</v>
      </c>
      <c r="Q63" s="176">
        <v>0</v>
      </c>
      <c r="R63" s="177">
        <v>0</v>
      </c>
      <c r="S63" s="176">
        <f>4C!AB64/4C!AA64</f>
        <v>0.9793160549801367</v>
      </c>
      <c r="T63" s="177">
        <f>4C!AC64/4C!AA64</f>
        <v>0.020683945019863207</v>
      </c>
      <c r="U63" s="176"/>
      <c r="V63" s="177"/>
      <c r="W63" s="176">
        <f>4C!AH64/4C!AG64</f>
        <v>0.9793160549801367</v>
      </c>
      <c r="X63" s="177">
        <f>4C!AI64/4C!AG64</f>
        <v>0.020683945019863207</v>
      </c>
    </row>
    <row r="64" spans="1:24" ht="13.5" hidden="1" outlineLevel="1">
      <c r="A64" s="600">
        <v>43770</v>
      </c>
      <c r="B64" s="597" t="s">
        <v>669</v>
      </c>
      <c r="C64" s="170"/>
      <c r="D64" s="171"/>
      <c r="E64" s="170">
        <f>4C!G65/4C!$F65</f>
        <v>1</v>
      </c>
      <c r="F64" s="171">
        <f>4C!H65/4C!$F65</f>
        <v>0</v>
      </c>
      <c r="G64" s="170">
        <f>4C!J65/4C!$I65</f>
        <v>0.986600735734089</v>
      </c>
      <c r="H64" s="171">
        <f>4C!K65/4C!$I65</f>
        <v>0.013399264265911027</v>
      </c>
      <c r="I64" s="170">
        <f>4C!M65/4C!L65</f>
        <v>1</v>
      </c>
      <c r="J64" s="171">
        <f>4C!N65/4C!L65</f>
        <v>0</v>
      </c>
      <c r="K64" s="170"/>
      <c r="L64" s="171"/>
      <c r="M64" s="170"/>
      <c r="N64" s="171"/>
      <c r="O64" s="170">
        <f>4C!V65/4C!U65</f>
        <v>0.47720780415337566</v>
      </c>
      <c r="P64" s="171">
        <f>4C!W65/4C!U65</f>
        <v>0.5227921958466243</v>
      </c>
      <c r="Q64" s="170">
        <v>0</v>
      </c>
      <c r="R64" s="171">
        <v>0</v>
      </c>
      <c r="S64" s="170">
        <f>4C!AB65/4C!AA65</f>
        <v>0.9896523360819018</v>
      </c>
      <c r="T64" s="171">
        <f>4C!AC65/4C!AA65</f>
        <v>0.010347663918098242</v>
      </c>
      <c r="U64" s="170"/>
      <c r="V64" s="171"/>
      <c r="W64" s="170">
        <f>4C!AH65/4C!AG65</f>
        <v>0.9896523360819018</v>
      </c>
      <c r="X64" s="171">
        <f>4C!AI65/4C!AG65</f>
        <v>0.010347663918098242</v>
      </c>
    </row>
    <row r="65" spans="1:24" ht="13.5" hidden="1" outlineLevel="1">
      <c r="A65" s="600">
        <v>43770</v>
      </c>
      <c r="B65" s="597" t="s">
        <v>587</v>
      </c>
      <c r="C65" s="176"/>
      <c r="D65" s="177"/>
      <c r="E65" s="176">
        <f>4C!G66/4C!$F66</f>
        <v>0.9655269914521113</v>
      </c>
      <c r="F65" s="177">
        <f>4C!H66/4C!$F66</f>
        <v>0.034473008547888775</v>
      </c>
      <c r="G65" s="176">
        <f>4C!J66/4C!$I66</f>
        <v>0.9811871927420632</v>
      </c>
      <c r="H65" s="177">
        <f>4C!K66/4C!$I66</f>
        <v>0.018812807257936773</v>
      </c>
      <c r="I65" s="176">
        <f>4C!M66/4C!L66</f>
        <v>0.9657524485289621</v>
      </c>
      <c r="J65" s="177">
        <f>4C!N66/4C!L66</f>
        <v>0.03424755147103795</v>
      </c>
      <c r="K65" s="176">
        <f>4C!P66/4C!O66</f>
        <v>0.9904066142762108</v>
      </c>
      <c r="L65" s="177">
        <f>4C!Q66/4C!O66</f>
        <v>0.009593385723789276</v>
      </c>
      <c r="M65" s="176">
        <f>4C!S66/4C!R66</f>
        <v>0.9878333622863152</v>
      </c>
      <c r="N65" s="177">
        <f>4C!T66/4C!R66</f>
        <v>0.012166637713684744</v>
      </c>
      <c r="O65" s="176">
        <f>4C!V66/4C!U66</f>
        <v>0.9532671723001196</v>
      </c>
      <c r="P65" s="177">
        <f>4C!W66/4C!U66</f>
        <v>0.04673282769988039</v>
      </c>
      <c r="Q65" s="176">
        <v>0</v>
      </c>
      <c r="R65" s="177">
        <v>0</v>
      </c>
      <c r="S65" s="176">
        <f>4C!AB66/4C!AA66</f>
        <v>0.9711284081574342</v>
      </c>
      <c r="T65" s="177">
        <f>4C!AC66/4C!AA66</f>
        <v>0.028871591842565866</v>
      </c>
      <c r="U65" s="176"/>
      <c r="V65" s="177"/>
      <c r="W65" s="176">
        <f>4C!AH66/4C!AG66</f>
        <v>0.9711407114122085</v>
      </c>
      <c r="X65" s="177">
        <f>4C!AI66/4C!AG66</f>
        <v>0.028859288587791677</v>
      </c>
    </row>
    <row r="66" spans="1:24" ht="13.5" hidden="1" outlineLevel="1">
      <c r="A66" s="600">
        <v>43770</v>
      </c>
      <c r="B66" s="597" t="s">
        <v>588</v>
      </c>
      <c r="C66" s="170"/>
      <c r="D66" s="171"/>
      <c r="E66" s="170">
        <f>4C!G67/4C!$F67</f>
        <v>1</v>
      </c>
      <c r="F66" s="171">
        <f>4C!H67/4C!$F67</f>
        <v>0</v>
      </c>
      <c r="G66" s="170">
        <f>4C!J67/4C!$I67</f>
        <v>1</v>
      </c>
      <c r="H66" s="171">
        <f>4C!K67/4C!$I67</f>
        <v>0</v>
      </c>
      <c r="I66" s="170"/>
      <c r="J66" s="171"/>
      <c r="K66" s="170">
        <f>4C!P67/4C!O67</f>
        <v>0.9890875258062858</v>
      </c>
      <c r="L66" s="171">
        <f>4C!Q67/4C!O67</f>
        <v>0.010912474193714137</v>
      </c>
      <c r="M66" s="170">
        <f>4C!S67/4C!R67</f>
        <v>1</v>
      </c>
      <c r="N66" s="171">
        <f>4C!T67/4C!R67</f>
        <v>0</v>
      </c>
      <c r="O66" s="170">
        <f>4C!V67/4C!U67</f>
        <v>1</v>
      </c>
      <c r="P66" s="171">
        <f>4C!W67/4C!U67</f>
        <v>0</v>
      </c>
      <c r="Q66" s="170">
        <v>0</v>
      </c>
      <c r="R66" s="171">
        <v>0</v>
      </c>
      <c r="S66" s="170">
        <f>4C!AB67/4C!AA67</f>
        <v>1</v>
      </c>
      <c r="T66" s="171">
        <f>4C!AC67/4C!AA67</f>
        <v>0</v>
      </c>
      <c r="U66" s="170"/>
      <c r="V66" s="171"/>
      <c r="W66" s="170">
        <f>4C!AH67/4C!AG67</f>
        <v>1</v>
      </c>
      <c r="X66" s="171">
        <f>4C!AI67/4C!AG67</f>
        <v>0</v>
      </c>
    </row>
    <row r="67" spans="1:24" ht="13.5" hidden="1" outlineLevel="1">
      <c r="A67" s="600">
        <v>43770</v>
      </c>
      <c r="B67" s="597" t="s">
        <v>589</v>
      </c>
      <c r="C67" s="176"/>
      <c r="D67" s="177"/>
      <c r="E67" s="176">
        <f>4C!G68/4C!$F68</f>
        <v>0.8578268970654199</v>
      </c>
      <c r="F67" s="177">
        <f>4C!H68/4C!$F68</f>
        <v>0.14217310293458008</v>
      </c>
      <c r="G67" s="176">
        <f>4C!J68/4C!$I68</f>
        <v>0.9798720624396233</v>
      </c>
      <c r="H67" s="177">
        <f>4C!K68/4C!$I68</f>
        <v>0.02012793756037662</v>
      </c>
      <c r="I67" s="176">
        <f>4C!M68/4C!L68</f>
        <v>1</v>
      </c>
      <c r="J67" s="177">
        <f>4C!N68/4C!L68</f>
        <v>0</v>
      </c>
      <c r="K67" s="176"/>
      <c r="L67" s="177"/>
      <c r="M67" s="176">
        <f>4C!S68/4C!R68</f>
        <v>0.9893980517664411</v>
      </c>
      <c r="N67" s="177">
        <f>4C!T68/4C!R68</f>
        <v>0.010601948233558785</v>
      </c>
      <c r="O67" s="176">
        <f>4C!V68/4C!U68</f>
        <v>0.9832907365270339</v>
      </c>
      <c r="P67" s="177">
        <f>4C!W68/4C!U68</f>
        <v>0.016709263472966196</v>
      </c>
      <c r="Q67" s="176">
        <v>0</v>
      </c>
      <c r="R67" s="177">
        <v>0</v>
      </c>
      <c r="S67" s="176">
        <f>4C!AB68/4C!AA68</f>
        <v>0.9797353093156197</v>
      </c>
      <c r="T67" s="177">
        <f>4C!AC68/4C!AA68</f>
        <v>0.020264690684380134</v>
      </c>
      <c r="U67" s="176"/>
      <c r="V67" s="177"/>
      <c r="W67" s="176">
        <f>4C!AH68/4C!AG68</f>
        <v>0.9800056558221434</v>
      </c>
      <c r="X67" s="177">
        <f>4C!AI68/4C!AG68</f>
        <v>0.019994344177856588</v>
      </c>
    </row>
    <row r="68" spans="1:24" ht="13.5" hidden="1" outlineLevel="1">
      <c r="A68" s="600">
        <v>43770</v>
      </c>
      <c r="B68" s="597" t="s">
        <v>590</v>
      </c>
      <c r="C68" s="170"/>
      <c r="D68" s="171"/>
      <c r="E68" s="170">
        <f>4C!G69/4C!$F69</f>
        <v>0.9252055991648065</v>
      </c>
      <c r="F68" s="171">
        <f>4C!H69/4C!$F69</f>
        <v>0.07479440083519352</v>
      </c>
      <c r="G68" s="170">
        <f>4C!J69/4C!$I69</f>
        <v>0.7561423420251105</v>
      </c>
      <c r="H68" s="171">
        <f>4C!K69/4C!$I69</f>
        <v>0.24385765797488956</v>
      </c>
      <c r="I68" s="170">
        <f>4C!M69/4C!L69</f>
        <v>0.8053492693693667</v>
      </c>
      <c r="J68" s="171">
        <f>4C!N69/4C!L69</f>
        <v>0.1946507306306333</v>
      </c>
      <c r="K68" s="170">
        <f>4C!P69/4C!O69</f>
        <v>0.9799229102175903</v>
      </c>
      <c r="L68" s="171">
        <f>4C!Q69/4C!O69</f>
        <v>0.020077089782409845</v>
      </c>
      <c r="M68" s="170">
        <f>4C!S69/4C!R69</f>
        <v>0.8754623526500316</v>
      </c>
      <c r="N68" s="171">
        <f>4C!T69/4C!R69</f>
        <v>0.12453764734996842</v>
      </c>
      <c r="O68" s="170">
        <f>4C!V69/4C!U69</f>
        <v>0.7600287423215544</v>
      </c>
      <c r="P68" s="171">
        <f>4C!W69/4C!U69</f>
        <v>0.2399712576784456</v>
      </c>
      <c r="Q68" s="170">
        <v>0</v>
      </c>
      <c r="R68" s="171">
        <v>0</v>
      </c>
      <c r="S68" s="170">
        <f>4C!AB69/4C!AA69</f>
        <v>0.7847530465117185</v>
      </c>
      <c r="T68" s="171">
        <f>4C!AC69/4C!AA69</f>
        <v>0.21524695348828143</v>
      </c>
      <c r="U68" s="170"/>
      <c r="V68" s="171"/>
      <c r="W68" s="170">
        <f>4C!AH69/4C!AG69</f>
        <v>0.7847530465117185</v>
      </c>
      <c r="X68" s="171">
        <f>4C!AI69/4C!AG69</f>
        <v>0.21524695348828143</v>
      </c>
    </row>
    <row r="69" spans="1:24" ht="13.5" hidden="1" outlineLevel="1">
      <c r="A69" s="600">
        <v>43770</v>
      </c>
      <c r="B69" s="597" t="s">
        <v>591</v>
      </c>
      <c r="C69" s="176"/>
      <c r="D69" s="177"/>
      <c r="E69" s="176"/>
      <c r="F69" s="177"/>
      <c r="G69" s="176">
        <f>4C!J70/4C!$I70</f>
        <v>0.8583085509918278</v>
      </c>
      <c r="H69" s="177">
        <f>4C!K70/4C!$I70</f>
        <v>0.14169144900817215</v>
      </c>
      <c r="I69" s="176">
        <f>4C!M70/4C!L70</f>
        <v>0.6270902721639836</v>
      </c>
      <c r="J69" s="177">
        <f>4C!N70/4C!L70</f>
        <v>0.3729097278360164</v>
      </c>
      <c r="K69" s="176"/>
      <c r="L69" s="177"/>
      <c r="M69" s="176"/>
      <c r="N69" s="177"/>
      <c r="O69" s="176"/>
      <c r="P69" s="177"/>
      <c r="Q69" s="176">
        <v>0</v>
      </c>
      <c r="R69" s="177">
        <v>0</v>
      </c>
      <c r="S69" s="176">
        <f>4C!AB70/4C!AA70</f>
        <v>0.8493846952592101</v>
      </c>
      <c r="T69" s="177">
        <f>4C!AC70/4C!AA70</f>
        <v>0.15061530474078988</v>
      </c>
      <c r="U69" s="176"/>
      <c r="V69" s="177"/>
      <c r="W69" s="176">
        <f>4C!AH70/4C!AG70</f>
        <v>0.8493846952592101</v>
      </c>
      <c r="X69" s="177">
        <f>4C!AI70/4C!AG70</f>
        <v>0.15061530474078985</v>
      </c>
    </row>
    <row r="70" spans="1:24" ht="13.5" hidden="1" outlineLevel="1">
      <c r="A70" s="600">
        <v>43770</v>
      </c>
      <c r="B70" s="597" t="s">
        <v>592</v>
      </c>
      <c r="C70" s="170"/>
      <c r="D70" s="171"/>
      <c r="E70" s="170"/>
      <c r="F70" s="171"/>
      <c r="G70" s="170"/>
      <c r="H70" s="171"/>
      <c r="I70" s="170">
        <f>4C!M71/4C!L71</f>
        <v>1</v>
      </c>
      <c r="J70" s="171">
        <f>4C!N71/4C!L71</f>
        <v>0</v>
      </c>
      <c r="K70" s="170"/>
      <c r="L70" s="171"/>
      <c r="M70" s="170"/>
      <c r="N70" s="171"/>
      <c r="O70" s="170"/>
      <c r="P70" s="171"/>
      <c r="Q70" s="170">
        <v>0</v>
      </c>
      <c r="R70" s="171">
        <v>0</v>
      </c>
      <c r="S70" s="170">
        <f>4C!AB71/4C!AA71</f>
        <v>1</v>
      </c>
      <c r="T70" s="171">
        <f>4C!AC71/4C!AA71</f>
        <v>0</v>
      </c>
      <c r="U70" s="170"/>
      <c r="V70" s="171"/>
      <c r="W70" s="170">
        <f>4C!AH71/4C!AG71</f>
        <v>1</v>
      </c>
      <c r="X70" s="171">
        <f>4C!AI71/4C!AG71</f>
        <v>0</v>
      </c>
    </row>
    <row r="71" spans="1:24" ht="13.5" hidden="1" outlineLevel="1">
      <c r="A71" s="600">
        <v>43770</v>
      </c>
      <c r="B71" s="597" t="s">
        <v>593</v>
      </c>
      <c r="C71" s="176"/>
      <c r="D71" s="177"/>
      <c r="E71" s="176"/>
      <c r="F71" s="177"/>
      <c r="G71" s="176"/>
      <c r="H71" s="177"/>
      <c r="I71" s="176"/>
      <c r="J71" s="177"/>
      <c r="K71" s="176">
        <f>4C!P72/4C!O72</f>
        <v>0.9879019619943565</v>
      </c>
      <c r="L71" s="177">
        <f>4C!Q72/4C!O72</f>
        <v>0.012098038005643543</v>
      </c>
      <c r="M71" s="176"/>
      <c r="N71" s="177"/>
      <c r="O71" s="176"/>
      <c r="P71" s="177"/>
      <c r="Q71" s="176">
        <v>0</v>
      </c>
      <c r="R71" s="177">
        <v>0</v>
      </c>
      <c r="S71" s="176"/>
      <c r="T71" s="177"/>
      <c r="U71" s="176"/>
      <c r="V71" s="177"/>
      <c r="W71" s="176"/>
      <c r="X71" s="177"/>
    </row>
    <row r="72" spans="1:24" ht="13.5" hidden="1" outlineLevel="1">
      <c r="A72" s="600">
        <v>43770</v>
      </c>
      <c r="B72" s="597" t="s">
        <v>594</v>
      </c>
      <c r="C72" s="170"/>
      <c r="D72" s="171"/>
      <c r="E72" s="170"/>
      <c r="F72" s="171"/>
      <c r="G72" s="170">
        <f>4C!J73/4C!$I73</f>
        <v>1</v>
      </c>
      <c r="H72" s="171">
        <f>4C!K73/4C!$I73</f>
        <v>0</v>
      </c>
      <c r="I72" s="170">
        <f>4C!M73/4C!L73</f>
        <v>0.9696055356762452</v>
      </c>
      <c r="J72" s="171">
        <f>4C!N73/4C!L73</f>
        <v>0.03039446432375466</v>
      </c>
      <c r="K72" s="170">
        <f>4C!P73/4C!O73</f>
        <v>0.14081069536720545</v>
      </c>
      <c r="L72" s="171">
        <f>4C!Q73/4C!O73</f>
        <v>0.8591893046327945</v>
      </c>
      <c r="M72" s="170"/>
      <c r="N72" s="171"/>
      <c r="O72" s="170">
        <f>4C!V73/4C!U73</f>
        <v>1</v>
      </c>
      <c r="P72" s="171">
        <f>4C!W73/4C!U73</f>
        <v>0</v>
      </c>
      <c r="Q72" s="170">
        <v>0</v>
      </c>
      <c r="R72" s="171">
        <v>0</v>
      </c>
      <c r="S72" s="170">
        <f>4C!AB73/4C!AA73</f>
        <v>0.9943040814521086</v>
      </c>
      <c r="T72" s="171">
        <f>4C!AC73/4C!AA73</f>
        <v>0.005695918547891399</v>
      </c>
      <c r="U72" s="170"/>
      <c r="V72" s="171"/>
      <c r="W72" s="170">
        <f>4C!AH73/4C!AG73</f>
        <v>0.9943040814521086</v>
      </c>
      <c r="X72" s="171">
        <f>4C!AI73/4C!AG73</f>
        <v>0.005695918547891399</v>
      </c>
    </row>
    <row r="73" spans="1:24" ht="13.5" hidden="1" outlineLevel="1">
      <c r="A73" s="600">
        <v>43770</v>
      </c>
      <c r="B73" s="597" t="s">
        <v>595</v>
      </c>
      <c r="C73" s="176"/>
      <c r="D73" s="177"/>
      <c r="E73" s="176">
        <f>4C!G74/4C!$F74</f>
        <v>0.972165458233841</v>
      </c>
      <c r="F73" s="177">
        <f>4C!H74/4C!$F74</f>
        <v>0.027834541766159026</v>
      </c>
      <c r="G73" s="176">
        <f>4C!J74/4C!$I74</f>
        <v>0.9503391589685898</v>
      </c>
      <c r="H73" s="177">
        <f>4C!K74/4C!$I74</f>
        <v>0.049660841031410156</v>
      </c>
      <c r="I73" s="176">
        <f>4C!M74/4C!L74</f>
        <v>0.9368017536282055</v>
      </c>
      <c r="J73" s="177">
        <f>4C!N74/4C!L74</f>
        <v>0.0631982463717945</v>
      </c>
      <c r="K73" s="176">
        <f>4C!P74/4C!O74</f>
        <v>0.9676100730634669</v>
      </c>
      <c r="L73" s="177">
        <f>4C!Q74/4C!O74</f>
        <v>0.03238992693653309</v>
      </c>
      <c r="M73" s="176">
        <f>4C!S74/4C!R74</f>
        <v>0.9448538026211468</v>
      </c>
      <c r="N73" s="177">
        <f>4C!T74/4C!R74</f>
        <v>0.05514619737885319</v>
      </c>
      <c r="O73" s="176">
        <f>4C!V74/4C!U74</f>
        <v>0.9627516023574789</v>
      </c>
      <c r="P73" s="177">
        <f>4C!W74/4C!U74</f>
        <v>0.03724839764252112</v>
      </c>
      <c r="Q73" s="176">
        <v>0</v>
      </c>
      <c r="R73" s="177">
        <v>0</v>
      </c>
      <c r="S73" s="176">
        <f>4C!AB74/4C!AA74</f>
        <v>0.9438149783036786</v>
      </c>
      <c r="T73" s="177">
        <f>4C!AC74/4C!AA74</f>
        <v>0.05618502169632138</v>
      </c>
      <c r="U73" s="176"/>
      <c r="V73" s="177"/>
      <c r="W73" s="176">
        <f>4C!AH74/4C!AG74</f>
        <v>0.9440019054861899</v>
      </c>
      <c r="X73" s="177">
        <f>4C!AI74/4C!AG74</f>
        <v>0.05599809451381008</v>
      </c>
    </row>
    <row r="74" spans="1:24" ht="13.5" hidden="1" outlineLevel="1">
      <c r="A74" s="600">
        <v>43770</v>
      </c>
      <c r="B74" s="597" t="s">
        <v>596</v>
      </c>
      <c r="C74" s="170"/>
      <c r="D74" s="171"/>
      <c r="E74" s="170">
        <f>4C!G75/4C!$F75</f>
        <v>0.9633722576448788</v>
      </c>
      <c r="F74" s="171">
        <f>4C!H75/4C!$F75</f>
        <v>0.0366277423551213</v>
      </c>
      <c r="G74" s="170">
        <f>4C!J75/4C!$I75</f>
        <v>0.9741753417593332</v>
      </c>
      <c r="H74" s="171">
        <f>4C!K75/4C!$I75</f>
        <v>0.02582465824066696</v>
      </c>
      <c r="I74" s="170">
        <f>4C!M75/4C!L75</f>
        <v>0.9686741803462645</v>
      </c>
      <c r="J74" s="171">
        <f>4C!N75/4C!L75</f>
        <v>0.031325819653735494</v>
      </c>
      <c r="K74" s="170"/>
      <c r="L74" s="171"/>
      <c r="M74" s="170">
        <f>4C!S75/4C!R75</f>
        <v>0.9866826640667757</v>
      </c>
      <c r="N74" s="171">
        <f>4C!T75/4C!R75</f>
        <v>0.01331733593322433</v>
      </c>
      <c r="O74" s="170">
        <f>4C!V75/4C!U75</f>
        <v>0.9677381905190766</v>
      </c>
      <c r="P74" s="171">
        <f>4C!W75/4C!U75</f>
        <v>0.03226180948092327</v>
      </c>
      <c r="Q74" s="170">
        <v>0</v>
      </c>
      <c r="R74" s="171">
        <v>0</v>
      </c>
      <c r="S74" s="170">
        <f>4C!AB75/4C!AA75</f>
        <v>0.9734116169719439</v>
      </c>
      <c r="T74" s="171">
        <f>4C!AC75/4C!AA75</f>
        <v>0.026588383028056148</v>
      </c>
      <c r="U74" s="170"/>
      <c r="V74" s="171"/>
      <c r="W74" s="170">
        <f>4C!AH75/4C!AG75</f>
        <v>0.9732024001500434</v>
      </c>
      <c r="X74" s="171">
        <f>4C!AI75/4C!AG75</f>
        <v>0.02679759984995659</v>
      </c>
    </row>
    <row r="75" spans="1:24" ht="13.5" hidden="1" outlineLevel="1">
      <c r="A75" s="600">
        <v>43770</v>
      </c>
      <c r="B75" s="597" t="s">
        <v>597</v>
      </c>
      <c r="C75" s="176"/>
      <c r="D75" s="177"/>
      <c r="E75" s="176">
        <f>4C!G76/4C!$F76</f>
        <v>0</v>
      </c>
      <c r="F75" s="177">
        <f>4C!H76/4C!$F76</f>
        <v>1</v>
      </c>
      <c r="G75" s="176">
        <f>4C!J76/4C!$I76</f>
        <v>0.9941096319840225</v>
      </c>
      <c r="H75" s="177">
        <f>4C!K76/4C!$I76</f>
        <v>0.005890368015977724</v>
      </c>
      <c r="I75" s="176">
        <f>4C!M76/4C!L76</f>
        <v>0.9876690559796456</v>
      </c>
      <c r="J75" s="177">
        <f>4C!N76/4C!L76</f>
        <v>0.012330944020354442</v>
      </c>
      <c r="K75" s="176">
        <f>4C!P76/4C!O76</f>
        <v>1</v>
      </c>
      <c r="L75" s="177">
        <f>4C!Q76/4C!O76</f>
        <v>0</v>
      </c>
      <c r="M75" s="176">
        <f>4C!S76/4C!R76</f>
        <v>0.9722800617914815</v>
      </c>
      <c r="N75" s="177">
        <f>4C!T76/4C!R76</f>
        <v>0.027719938208518514</v>
      </c>
      <c r="O75" s="176">
        <f>4C!V76/4C!U76</f>
        <v>0.9680929293314907</v>
      </c>
      <c r="P75" s="177">
        <f>4C!W76/4C!U76</f>
        <v>0.031907070668509306</v>
      </c>
      <c r="Q75" s="176">
        <v>0</v>
      </c>
      <c r="R75" s="177">
        <v>0</v>
      </c>
      <c r="S75" s="176">
        <f>4C!AB76/4C!AA76</f>
        <v>0.9914273376524659</v>
      </c>
      <c r="T75" s="177">
        <f>4C!AC76/4C!AA76</f>
        <v>0.008572662347534002</v>
      </c>
      <c r="U75" s="176"/>
      <c r="V75" s="177"/>
      <c r="W75" s="176">
        <f>4C!AH76/4C!AG76</f>
        <v>0.9914273376524662</v>
      </c>
      <c r="X75" s="177">
        <f>4C!AI76/4C!AG76</f>
        <v>0.008572662347534003</v>
      </c>
    </row>
    <row r="76" spans="1:24" s="585" customFormat="1" ht="12.75" collapsed="1">
      <c r="A76" s="596">
        <v>43770</v>
      </c>
      <c r="B76" s="598" t="s">
        <v>598</v>
      </c>
      <c r="C76" s="609"/>
      <c r="D76" s="610"/>
      <c r="E76" s="609">
        <f>4C!G77/4C!$F77</f>
        <v>0.9824975225582919</v>
      </c>
      <c r="F76" s="610">
        <f>4C!H77/4C!$F77</f>
        <v>0.01750247744170793</v>
      </c>
      <c r="G76" s="609">
        <f>4C!J77/4C!$I77</f>
        <v>0.9782376390428298</v>
      </c>
      <c r="H76" s="610">
        <f>4C!K77/4C!$I77</f>
        <v>0.021760030516971007</v>
      </c>
      <c r="I76" s="609">
        <f>4C!M77/4C!L77</f>
        <v>0.9617860305036132</v>
      </c>
      <c r="J76" s="610">
        <f>4C!N77/4C!L77</f>
        <v>0.03821396949638707</v>
      </c>
      <c r="K76" s="609">
        <f>4C!P77/4C!O77</f>
        <v>0.9384886370340735</v>
      </c>
      <c r="L76" s="610">
        <f>4C!Q77/4C!O77</f>
        <v>0.06151136296592659</v>
      </c>
      <c r="M76" s="609">
        <f>4C!S77/4C!R77</f>
        <v>0.9579498156506273</v>
      </c>
      <c r="N76" s="610">
        <f>4C!T77/4C!R77</f>
        <v>0.042050184349372736</v>
      </c>
      <c r="O76" s="609">
        <f>4C!V77/4C!U77</f>
        <v>0.9558113522276466</v>
      </c>
      <c r="P76" s="610">
        <f>4C!W77/4C!U77</f>
        <v>0.044188647772353165</v>
      </c>
      <c r="Q76" s="609">
        <v>0</v>
      </c>
      <c r="R76" s="610">
        <v>0</v>
      </c>
      <c r="S76" s="609">
        <f>4C!AB77/4C!AA77</f>
        <v>0.9736002125523018</v>
      </c>
      <c r="T76" s="610">
        <f>4C!AC77/4C!AA77</f>
        <v>0.026398233767910232</v>
      </c>
      <c r="U76" s="609"/>
      <c r="V76" s="610"/>
      <c r="W76" s="609">
        <f>4C!AH77/4C!AG77</f>
        <v>0.9735956051782386</v>
      </c>
      <c r="X76" s="610">
        <f>4C!AI77/4C!AG77</f>
        <v>0.026402824208996114</v>
      </c>
    </row>
    <row r="77" spans="1:24" ht="13.5" hidden="1" outlineLevel="1">
      <c r="A77" s="166">
        <v>43800</v>
      </c>
      <c r="B77" s="597" t="s">
        <v>574</v>
      </c>
      <c r="C77" s="176"/>
      <c r="D77" s="177"/>
      <c r="E77" s="176">
        <f>4C!G78/4C!$F78</f>
        <v>0.9739336332422477</v>
      </c>
      <c r="F77" s="177">
        <f>4C!H78/4C!$F78</f>
        <v>0.02606636675775232</v>
      </c>
      <c r="G77" s="176">
        <f>4C!J78/4C!$I78</f>
        <v>0.9118262087400312</v>
      </c>
      <c r="H77" s="177">
        <f>4C!K78/4C!$I78</f>
        <v>0.0881737912599688</v>
      </c>
      <c r="I77" s="176">
        <f>4C!M78/4C!L78</f>
        <v>0.9388258768947171</v>
      </c>
      <c r="J77" s="177">
        <f>4C!N78/4C!L78</f>
        <v>0.061174123105282835</v>
      </c>
      <c r="K77" s="176"/>
      <c r="L77" s="177"/>
      <c r="M77" s="176">
        <f>4C!S78/4C!R78</f>
        <v>0.8644120676823631</v>
      </c>
      <c r="N77" s="177">
        <f>4C!T78/4C!R78</f>
        <v>0.13558793231763688</v>
      </c>
      <c r="O77" s="176">
        <f>4C!V78/4C!U78</f>
        <v>0.9966420578136495</v>
      </c>
      <c r="P77" s="177">
        <f>4C!W78/4C!U78</f>
        <v>0.003357942186350447</v>
      </c>
      <c r="Q77" s="176">
        <v>0</v>
      </c>
      <c r="R77" s="177">
        <v>0</v>
      </c>
      <c r="S77" s="176">
        <f>4C!AB78/4C!AA78</f>
        <v>0.9448664919081572</v>
      </c>
      <c r="T77" s="177">
        <f>4C!AC78/4C!AA78</f>
        <v>0.055133508091842816</v>
      </c>
      <c r="U77" s="176"/>
      <c r="V77" s="177"/>
      <c r="W77" s="176">
        <f>4C!AH78/4C!AG78</f>
        <v>0.9448664919081571</v>
      </c>
      <c r="X77" s="177">
        <f>4C!AI78/4C!AG78</f>
        <v>0.055133508091842816</v>
      </c>
    </row>
    <row r="78" spans="1:24" ht="13.5" hidden="1" outlineLevel="1">
      <c r="A78" s="166">
        <v>43800</v>
      </c>
      <c r="B78" s="597" t="s">
        <v>576</v>
      </c>
      <c r="C78" s="170"/>
      <c r="D78" s="171"/>
      <c r="E78" s="170"/>
      <c r="F78" s="171"/>
      <c r="G78" s="170">
        <f>4C!J79/4C!$I79</f>
        <v>0.9439213151604545</v>
      </c>
      <c r="H78" s="171">
        <f>4C!K79/4C!$I79</f>
        <v>0.05607868483954546</v>
      </c>
      <c r="I78" s="170">
        <f>4C!M79/4C!L79</f>
        <v>0.6969082905454134</v>
      </c>
      <c r="J78" s="171">
        <f>4C!N79/4C!L79</f>
        <v>0.3030917094545865</v>
      </c>
      <c r="K78" s="170"/>
      <c r="L78" s="171"/>
      <c r="M78" s="170">
        <f>4C!S79/4C!R79</f>
        <v>1</v>
      </c>
      <c r="N78" s="171">
        <f>4C!T79/4C!R79</f>
        <v>0</v>
      </c>
      <c r="O78" s="170">
        <f>4C!V79/4C!U79</f>
        <v>0.4236275791803899</v>
      </c>
      <c r="P78" s="171">
        <f>4C!W79/4C!U79</f>
        <v>0.5763724208196102</v>
      </c>
      <c r="Q78" s="170">
        <v>0</v>
      </c>
      <c r="R78" s="171">
        <v>0</v>
      </c>
      <c r="S78" s="170">
        <f>4C!AB79/4C!AA79</f>
        <v>0.7867750037901392</v>
      </c>
      <c r="T78" s="171">
        <f>4C!AC79/4C!AA79</f>
        <v>0.21322499620986068</v>
      </c>
      <c r="U78" s="170"/>
      <c r="V78" s="171"/>
      <c r="W78" s="170">
        <f>4C!AH79/4C!AG79</f>
        <v>0.7867750037901392</v>
      </c>
      <c r="X78" s="171">
        <f>4C!AI79/4C!AG79</f>
        <v>0.21322499620986068</v>
      </c>
    </row>
    <row r="79" spans="1:24" ht="13.5" hidden="1" outlineLevel="1">
      <c r="A79" s="166">
        <v>43800</v>
      </c>
      <c r="B79" s="597" t="s">
        <v>577</v>
      </c>
      <c r="C79" s="176"/>
      <c r="D79" s="177"/>
      <c r="E79" s="176"/>
      <c r="F79" s="177"/>
      <c r="G79" s="176">
        <f>4C!J80/4C!$I80</f>
        <v>0.9791778206013447</v>
      </c>
      <c r="H79" s="177">
        <f>4C!K80/4C!$I80</f>
        <v>0.020822179398655227</v>
      </c>
      <c r="I79" s="176">
        <f>4C!M80/4C!L80</f>
        <v>0.9781442467516821</v>
      </c>
      <c r="J79" s="177">
        <f>4C!N80/4C!L80</f>
        <v>0.02185575324831806</v>
      </c>
      <c r="K79" s="176"/>
      <c r="L79" s="177"/>
      <c r="M79" s="176">
        <f>4C!S80/4C!R80</f>
        <v>0.9812795730559113</v>
      </c>
      <c r="N79" s="177">
        <f>4C!T80/4C!R80</f>
        <v>0.01872042694408875</v>
      </c>
      <c r="O79" s="176">
        <f>4C!V80/4C!U80</f>
        <v>0.9431162988482645</v>
      </c>
      <c r="P79" s="177">
        <f>4C!W80/4C!U80</f>
        <v>0.05688370115173536</v>
      </c>
      <c r="Q79" s="176">
        <v>0</v>
      </c>
      <c r="R79" s="177">
        <v>0</v>
      </c>
      <c r="S79" s="176">
        <f>4C!AB80/4C!AA80</f>
        <v>0.9790156922668646</v>
      </c>
      <c r="T79" s="177">
        <f>4C!AC80/4C!AA80</f>
        <v>0.02098430773313541</v>
      </c>
      <c r="U79" s="176"/>
      <c r="V79" s="177"/>
      <c r="W79" s="176">
        <f>4C!AH80/4C!AG80</f>
        <v>0.9788715264839847</v>
      </c>
      <c r="X79" s="177">
        <f>4C!AI80/4C!AG80</f>
        <v>0.021128473516015534</v>
      </c>
    </row>
    <row r="80" spans="1:24" ht="13.5" hidden="1" outlineLevel="1">
      <c r="A80" s="166">
        <v>43800</v>
      </c>
      <c r="B80" s="597" t="s">
        <v>599</v>
      </c>
      <c r="C80" s="170"/>
      <c r="D80" s="171"/>
      <c r="E80" s="170">
        <f>4C!G81/4C!$F81</f>
        <v>0</v>
      </c>
      <c r="F80" s="171">
        <f>4C!H81/4C!$F81</f>
        <v>1</v>
      </c>
      <c r="G80" s="170">
        <f>4C!J81/4C!$I81</f>
        <v>0.9484003129616457</v>
      </c>
      <c r="H80" s="171">
        <f>4C!K81/4C!$I81</f>
        <v>0.051599687038354325</v>
      </c>
      <c r="I80" s="170">
        <f>4C!M81/4C!L81</f>
        <v>0.9473305916238094</v>
      </c>
      <c r="J80" s="171">
        <f>4C!N81/4C!L81</f>
        <v>0.05266940837619073</v>
      </c>
      <c r="K80" s="170">
        <f>4C!P81/4C!O81</f>
        <v>0.8806225810818525</v>
      </c>
      <c r="L80" s="171">
        <f>4C!Q81/4C!O81</f>
        <v>0.1193774189181474</v>
      </c>
      <c r="M80" s="170">
        <f>4C!S81/4C!R81</f>
        <v>0.9158246904418345</v>
      </c>
      <c r="N80" s="171">
        <f>4C!T81/4C!R81</f>
        <v>0.08417530955816549</v>
      </c>
      <c r="O80" s="170">
        <f>4C!V81/4C!U81</f>
        <v>0.983571799782232</v>
      </c>
      <c r="P80" s="171">
        <f>4C!W81/4C!U81</f>
        <v>0.016428200217768023</v>
      </c>
      <c r="Q80" s="170">
        <v>0</v>
      </c>
      <c r="R80" s="171">
        <v>0</v>
      </c>
      <c r="S80" s="170">
        <f>4C!AB81/4C!AA81</f>
        <v>0.9482846799649424</v>
      </c>
      <c r="T80" s="171">
        <f>4C!AC81/4C!AA81</f>
        <v>0.05171532003505758</v>
      </c>
      <c r="U80" s="170"/>
      <c r="V80" s="171"/>
      <c r="W80" s="170">
        <f>4C!AH81/4C!AG81</f>
        <v>0.9482846799649425</v>
      </c>
      <c r="X80" s="171">
        <f>4C!AI81/4C!AG81</f>
        <v>0.05171532003505757</v>
      </c>
    </row>
    <row r="81" spans="1:24" ht="13.5" hidden="1" outlineLevel="1">
      <c r="A81" s="166">
        <v>43800</v>
      </c>
      <c r="B81" s="597" t="s">
        <v>666</v>
      </c>
      <c r="C81" s="176"/>
      <c r="D81" s="177"/>
      <c r="E81" s="176">
        <f>4C!G82/4C!$F82</f>
        <v>1</v>
      </c>
      <c r="F81" s="177">
        <f>4C!H82/4C!$F82</f>
        <v>0</v>
      </c>
      <c r="G81" s="176">
        <f>4C!J82/4C!$I82</f>
        <v>0.7906682164066424</v>
      </c>
      <c r="H81" s="177">
        <f>4C!K82/4C!$I82</f>
        <v>0.2093317835933576</v>
      </c>
      <c r="I81" s="176">
        <f>4C!M82/4C!L82</f>
        <v>0.728900839751722</v>
      </c>
      <c r="J81" s="177">
        <f>4C!N82/4C!L82</f>
        <v>0.27109916024827785</v>
      </c>
      <c r="K81" s="176">
        <f>4C!P82/4C!O82</f>
        <v>1</v>
      </c>
      <c r="L81" s="177">
        <f>4C!Q82/4C!O82</f>
        <v>0</v>
      </c>
      <c r="M81" s="176">
        <f>4C!S82/4C!R82</f>
        <v>0.6810401678068867</v>
      </c>
      <c r="N81" s="177">
        <f>4C!T82/4C!R82</f>
        <v>0.3189598321931134</v>
      </c>
      <c r="O81" s="176">
        <f>4C!V82/4C!U82</f>
        <v>0.9124740637103538</v>
      </c>
      <c r="P81" s="177">
        <f>4C!W82/4C!U82</f>
        <v>0.08752593628964624</v>
      </c>
      <c r="Q81" s="176">
        <v>0</v>
      </c>
      <c r="R81" s="177">
        <v>0</v>
      </c>
      <c r="S81" s="176">
        <f>4C!AB82/4C!AA82</f>
        <v>0.8157778940619986</v>
      </c>
      <c r="T81" s="177">
        <f>4C!AC82/4C!AA82</f>
        <v>0.18422210593800142</v>
      </c>
      <c r="U81" s="176"/>
      <c r="V81" s="177"/>
      <c r="W81" s="176">
        <f>4C!AH82/4C!AG82</f>
        <v>0.8157778940619984</v>
      </c>
      <c r="X81" s="177">
        <f>4C!AI82/4C!AG82</f>
        <v>0.18422210593800142</v>
      </c>
    </row>
    <row r="82" spans="1:24" ht="13.5" hidden="1" outlineLevel="1">
      <c r="A82" s="166">
        <v>43800</v>
      </c>
      <c r="B82" s="597" t="s">
        <v>599</v>
      </c>
      <c r="C82" s="170"/>
      <c r="D82" s="171"/>
      <c r="E82" s="170"/>
      <c r="F82" s="171"/>
      <c r="G82" s="170">
        <f>4C!J83/4C!$I83</f>
        <v>0.9659484603848708</v>
      </c>
      <c r="H82" s="171">
        <f>4C!K83/4C!$I83</f>
        <v>0.03405153961512923</v>
      </c>
      <c r="I82" s="170">
        <f>4C!M83/4C!L83</f>
        <v>0.8981862640922755</v>
      </c>
      <c r="J82" s="171">
        <f>4C!N83/4C!L83</f>
        <v>0.10181373590772448</v>
      </c>
      <c r="K82" s="170"/>
      <c r="L82" s="171"/>
      <c r="M82" s="170"/>
      <c r="N82" s="171"/>
      <c r="O82" s="170">
        <f>4C!V83/4C!U83</f>
        <v>0.97113631900683</v>
      </c>
      <c r="P82" s="171">
        <f>4C!W83/4C!U83</f>
        <v>0.028863680993170004</v>
      </c>
      <c r="Q82" s="170">
        <v>0</v>
      </c>
      <c r="R82" s="171">
        <v>0</v>
      </c>
      <c r="S82" s="170">
        <f>4C!AB83/4C!AA83</f>
        <v>0.9565982761895676</v>
      </c>
      <c r="T82" s="171">
        <f>4C!AC83/4C!AA83</f>
        <v>0.04340172381043238</v>
      </c>
      <c r="U82" s="170"/>
      <c r="V82" s="171"/>
      <c r="W82" s="170">
        <f>4C!AH83/4C!AG83</f>
        <v>0.954335755996827</v>
      </c>
      <c r="X82" s="171">
        <f>4C!AI83/4C!AG83</f>
        <v>0.045664244003173274</v>
      </c>
    </row>
    <row r="83" spans="1:24" ht="13.5" hidden="1" outlineLevel="1">
      <c r="A83" s="166">
        <v>43800</v>
      </c>
      <c r="B83" s="597" t="s">
        <v>581</v>
      </c>
      <c r="C83" s="176"/>
      <c r="D83" s="177"/>
      <c r="E83" s="176">
        <f>4C!G84/4C!$F84</f>
        <v>0.9622227076053206</v>
      </c>
      <c r="F83" s="177">
        <f>4C!H84/4C!$F84</f>
        <v>0.03777729239467932</v>
      </c>
      <c r="G83" s="176">
        <f>4C!J84/4C!$I84</f>
        <v>0.9424147780568419</v>
      </c>
      <c r="H83" s="177">
        <f>4C!K84/4C!$I84</f>
        <v>0.05758522194315804</v>
      </c>
      <c r="I83" s="176"/>
      <c r="J83" s="177"/>
      <c r="K83" s="176">
        <f>4C!P84/4C!O84</f>
        <v>1</v>
      </c>
      <c r="L83" s="177">
        <f>4C!Q84/4C!O84</f>
        <v>0</v>
      </c>
      <c r="M83" s="176">
        <f>4C!S84/4C!R84</f>
        <v>0.9696470482947439</v>
      </c>
      <c r="N83" s="177">
        <f>4C!T84/4C!R84</f>
        <v>0.030352951705256183</v>
      </c>
      <c r="O83" s="176">
        <f>4C!V84/4C!U84</f>
        <v>0.9532637741749331</v>
      </c>
      <c r="P83" s="177">
        <f>4C!W84/4C!U84</f>
        <v>0.04673622582506685</v>
      </c>
      <c r="Q83" s="176">
        <v>0</v>
      </c>
      <c r="R83" s="177">
        <v>0</v>
      </c>
      <c r="S83" s="176">
        <f>4C!AB84/4C!AA84</f>
        <v>0.9432885988703694</v>
      </c>
      <c r="T83" s="177">
        <f>4C!AC84/4C!AA84</f>
        <v>0.05671140112963048</v>
      </c>
      <c r="U83" s="176"/>
      <c r="V83" s="177"/>
      <c r="W83" s="176">
        <f>4C!AH84/4C!AG84</f>
        <v>0.9432885988703694</v>
      </c>
      <c r="X83" s="177">
        <f>4C!AI84/4C!AG84</f>
        <v>0.05671140112963048</v>
      </c>
    </row>
    <row r="84" spans="1:24" ht="13.5" hidden="1" outlineLevel="1">
      <c r="A84" s="166">
        <v>43800</v>
      </c>
      <c r="B84" s="597" t="s">
        <v>582</v>
      </c>
      <c r="C84" s="170"/>
      <c r="D84" s="171"/>
      <c r="E84" s="170"/>
      <c r="F84" s="171"/>
      <c r="G84" s="170"/>
      <c r="H84" s="171"/>
      <c r="I84" s="170"/>
      <c r="J84" s="171"/>
      <c r="K84" s="170">
        <f>4C!P85/4C!O85</f>
        <v>0.9815383007920305</v>
      </c>
      <c r="L84" s="171">
        <f>4C!Q85/4C!O85</f>
        <v>0.018461699207969334</v>
      </c>
      <c r="M84" s="170"/>
      <c r="N84" s="171"/>
      <c r="O84" s="170" t="e">
        <f>4C!V85/4C!U85</f>
        <v>#DIV/0!</v>
      </c>
      <c r="P84" s="171" t="e">
        <f>4C!W85/4C!U85</f>
        <v>#DIV/0!</v>
      </c>
      <c r="Q84" s="170">
        <v>0</v>
      </c>
      <c r="R84" s="171">
        <v>0</v>
      </c>
      <c r="S84" s="170"/>
      <c r="T84" s="171"/>
      <c r="U84" s="170"/>
      <c r="V84" s="171"/>
      <c r="W84" s="170"/>
      <c r="X84" s="171"/>
    </row>
    <row r="85" spans="1:24" ht="13.5" hidden="1" outlineLevel="1">
      <c r="A85" s="166">
        <v>43800</v>
      </c>
      <c r="B85" s="597" t="s">
        <v>584</v>
      </c>
      <c r="C85" s="176"/>
      <c r="D85" s="177"/>
      <c r="E85" s="176">
        <f>4C!G86/4C!$F86</f>
        <v>0.9949569056246695</v>
      </c>
      <c r="F85" s="177">
        <f>4C!H86/4C!$F86</f>
        <v>0.005043094375330443</v>
      </c>
      <c r="G85" s="176">
        <f>4C!J86/4C!$I86</f>
        <v>0.988975200790592</v>
      </c>
      <c r="H85" s="177">
        <f>4C!K86/4C!$I86</f>
        <v>0.01101695100695524</v>
      </c>
      <c r="I85" s="176">
        <f>4C!M86/4C!L86</f>
        <v>0.8312640120189183</v>
      </c>
      <c r="J85" s="177">
        <f>4C!N86/4C!L86</f>
        <v>0.16873598798108178</v>
      </c>
      <c r="K85" s="176">
        <f>4C!P86/4C!O86</f>
        <v>0.9909510732541248</v>
      </c>
      <c r="L85" s="177">
        <f>4C!Q86/4C!O86</f>
        <v>0.00904892674587516</v>
      </c>
      <c r="M85" s="176">
        <f>4C!S86/4C!R86</f>
        <v>0.9486988025246804</v>
      </c>
      <c r="N85" s="177">
        <f>4C!T86/4C!R86</f>
        <v>0.051301197475319506</v>
      </c>
      <c r="O85" s="176">
        <f>4C!V86/4C!U86</f>
        <v>0.9830375292789593</v>
      </c>
      <c r="P85" s="177">
        <f>4C!W86/4C!U86</f>
        <v>0.0169624707210407</v>
      </c>
      <c r="Q85" s="176">
        <v>0</v>
      </c>
      <c r="R85" s="177">
        <v>0</v>
      </c>
      <c r="S85" s="176">
        <f>4C!AB86/4C!AA86</f>
        <v>0.9888643033840698</v>
      </c>
      <c r="T85" s="177">
        <f>4C!AC86/4C!AA86</f>
        <v>0.011128374931881645</v>
      </c>
      <c r="U85" s="176"/>
      <c r="V85" s="177"/>
      <c r="W85" s="176">
        <f>4C!AH86/4C!AG86</f>
        <v>0.9888929071728583</v>
      </c>
      <c r="X85" s="177">
        <f>4C!AI86/4C!AG86</f>
        <v>0.011099761244953713</v>
      </c>
    </row>
    <row r="86" spans="1:24" ht="13.5" hidden="1" outlineLevel="1">
      <c r="A86" s="166">
        <v>43800</v>
      </c>
      <c r="B86" s="597" t="s">
        <v>585</v>
      </c>
      <c r="C86" s="170"/>
      <c r="D86" s="171"/>
      <c r="E86" s="170">
        <f>4C!G87/4C!$F87</f>
        <v>0.9926748497789651</v>
      </c>
      <c r="F86" s="171">
        <f>4C!H87/4C!$F87</f>
        <v>0.007325150221034916</v>
      </c>
      <c r="G86" s="170">
        <f>4C!J87/4C!$I87</f>
        <v>0.9617792762291335</v>
      </c>
      <c r="H86" s="171">
        <f>4C!K87/4C!$I87</f>
        <v>0.0382207237708665</v>
      </c>
      <c r="I86" s="170">
        <f>4C!M87/4C!L87</f>
        <v>1</v>
      </c>
      <c r="J86" s="171">
        <f>4C!N87/4C!L87</f>
        <v>0</v>
      </c>
      <c r="K86" s="170">
        <f>4C!P87/4C!O87</f>
        <v>0.9898419553324793</v>
      </c>
      <c r="L86" s="171">
        <f>4C!Q87/4C!O87</f>
        <v>0.010158044667520691</v>
      </c>
      <c r="M86" s="170">
        <f>4C!S87/4C!R87</f>
        <v>1</v>
      </c>
      <c r="N86" s="171">
        <f>4C!T87/4C!R87</f>
        <v>0</v>
      </c>
      <c r="O86" s="170">
        <f>4C!V87/4C!U87</f>
        <v>0.9998795775927721</v>
      </c>
      <c r="P86" s="171">
        <f>4C!W87/4C!U87</f>
        <v>0.00012042240722782441</v>
      </c>
      <c r="Q86" s="170">
        <v>0</v>
      </c>
      <c r="R86" s="171">
        <v>0</v>
      </c>
      <c r="S86" s="170">
        <f>4C!AB87/4C!AA87</f>
        <v>0.9774251780625614</v>
      </c>
      <c r="T86" s="171">
        <f>4C!AC87/4C!AA87</f>
        <v>0.022574821937438594</v>
      </c>
      <c r="U86" s="170"/>
      <c r="V86" s="171"/>
      <c r="W86" s="170">
        <f>4C!AH87/4C!AG87</f>
        <v>0.9774251780625615</v>
      </c>
      <c r="X86" s="171">
        <f>4C!AI87/4C!AG87</f>
        <v>0.0225748219374386</v>
      </c>
    </row>
    <row r="87" spans="1:24" ht="13.5" hidden="1" outlineLevel="1">
      <c r="A87" s="166">
        <v>43800</v>
      </c>
      <c r="B87" s="597" t="s">
        <v>586</v>
      </c>
      <c r="C87" s="176"/>
      <c r="D87" s="177"/>
      <c r="E87" s="176">
        <f>4C!G88/4C!$F88</f>
        <v>1</v>
      </c>
      <c r="F87" s="177">
        <f>4C!H88/4C!$F88</f>
        <v>0</v>
      </c>
      <c r="G87" s="176">
        <f>4C!J88/4C!$I88</f>
        <v>0.9813442927108551</v>
      </c>
      <c r="H87" s="177">
        <f>4C!K88/4C!$I88</f>
        <v>0.01865570728914491</v>
      </c>
      <c r="I87" s="176"/>
      <c r="J87" s="177"/>
      <c r="K87" s="176"/>
      <c r="L87" s="177"/>
      <c r="M87" s="176"/>
      <c r="N87" s="177"/>
      <c r="O87" s="176">
        <f>4C!V88/4C!U88</f>
        <v>0.4812447890345294</v>
      </c>
      <c r="P87" s="177">
        <f>4C!W88/4C!U88</f>
        <v>0.5187552109654707</v>
      </c>
      <c r="Q87" s="176">
        <v>0</v>
      </c>
      <c r="R87" s="177">
        <v>0</v>
      </c>
      <c r="S87" s="176">
        <f>4C!AB88/4C!AA88</f>
        <v>0.9826181614628109</v>
      </c>
      <c r="T87" s="177">
        <f>4C!AC88/4C!AA88</f>
        <v>0.0173818385371892</v>
      </c>
      <c r="U87" s="176"/>
      <c r="V87" s="177"/>
      <c r="W87" s="176">
        <f>4C!AH88/4C!AG88</f>
        <v>0.9826181614628109</v>
      </c>
      <c r="X87" s="177">
        <f>4C!AI88/4C!AG88</f>
        <v>0.0173818385371892</v>
      </c>
    </row>
    <row r="88" spans="1:24" ht="13.5" hidden="1" outlineLevel="1">
      <c r="A88" s="166">
        <v>43800</v>
      </c>
      <c r="B88" s="597" t="s">
        <v>587</v>
      </c>
      <c r="C88" s="170"/>
      <c r="D88" s="171"/>
      <c r="E88" s="170">
        <f>4C!G89/4C!$F89</f>
        <v>0.9646962345054914</v>
      </c>
      <c r="F88" s="171">
        <f>4C!H89/4C!$F89</f>
        <v>0.035303765494508726</v>
      </c>
      <c r="G88" s="170">
        <f>4C!J89/4C!$I89</f>
        <v>0.9792758301898801</v>
      </c>
      <c r="H88" s="171">
        <f>4C!K89/4C!$I89</f>
        <v>0.020724169810119826</v>
      </c>
      <c r="I88" s="170">
        <f>4C!M89/4C!L89</f>
        <v>0.9632210935411861</v>
      </c>
      <c r="J88" s="171">
        <f>4C!N89/4C!L89</f>
        <v>0.03677890645881397</v>
      </c>
      <c r="K88" s="170">
        <f>4C!P89/4C!O89</f>
        <v>0.9766624637400969</v>
      </c>
      <c r="L88" s="171">
        <f>4C!Q89/4C!O89</f>
        <v>0.023337536259903043</v>
      </c>
      <c r="M88" s="170">
        <f>4C!S89/4C!R89</f>
        <v>0.9847488950318732</v>
      </c>
      <c r="N88" s="171">
        <f>4C!T89/4C!R89</f>
        <v>0.015251104968126691</v>
      </c>
      <c r="O88" s="170">
        <f>4C!V89/4C!U89</f>
        <v>0.9462742800082193</v>
      </c>
      <c r="P88" s="171">
        <f>4C!W89/4C!U89</f>
        <v>0.053725719991780614</v>
      </c>
      <c r="Q88" s="170">
        <v>0</v>
      </c>
      <c r="R88" s="171">
        <v>0</v>
      </c>
      <c r="S88" s="170">
        <f>4C!AB89/4C!AA89</f>
        <v>0.9689242319185885</v>
      </c>
      <c r="T88" s="171">
        <f>4C!AC89/4C!AA89</f>
        <v>0.031075768081411485</v>
      </c>
      <c r="U88" s="170"/>
      <c r="V88" s="171"/>
      <c r="W88" s="170">
        <f>4C!AH89/4C!AG89</f>
        <v>0.9689375256965846</v>
      </c>
      <c r="X88" s="171">
        <f>4C!AI89/4C!AG89</f>
        <v>0.031062474303415452</v>
      </c>
    </row>
    <row r="89" spans="1:24" ht="13.5" hidden="1" outlineLevel="1">
      <c r="A89" s="166">
        <v>43800</v>
      </c>
      <c r="B89" s="597" t="s">
        <v>588</v>
      </c>
      <c r="C89" s="176"/>
      <c r="D89" s="177"/>
      <c r="E89" s="176">
        <f>4C!G90/4C!$F90</f>
        <v>0.9364367583303285</v>
      </c>
      <c r="F89" s="177">
        <f>4C!H90/4C!$F90</f>
        <v>0.06356324166967163</v>
      </c>
      <c r="G89" s="176">
        <f>4C!J90/4C!$I90</f>
        <v>1</v>
      </c>
      <c r="H89" s="177">
        <f>4C!K90/4C!$I90</f>
        <v>0</v>
      </c>
      <c r="I89" s="176"/>
      <c r="J89" s="177"/>
      <c r="K89" s="176">
        <f>4C!P90/4C!O90</f>
        <v>0.9883717827611895</v>
      </c>
      <c r="L89" s="177">
        <f>4C!Q90/4C!O90</f>
        <v>0.01162821723881037</v>
      </c>
      <c r="M89" s="176">
        <f>4C!S90/4C!R90</f>
        <v>1</v>
      </c>
      <c r="N89" s="177">
        <f>4C!T90/4C!R90</f>
        <v>0</v>
      </c>
      <c r="O89" s="176">
        <f>4C!V90/4C!U90</f>
        <v>1</v>
      </c>
      <c r="P89" s="177">
        <f>4C!W90/4C!U90</f>
        <v>0</v>
      </c>
      <c r="Q89" s="176">
        <v>0</v>
      </c>
      <c r="R89" s="177">
        <v>0</v>
      </c>
      <c r="S89" s="176">
        <f>4C!AB90/4C!AA90</f>
        <v>0.9754533841427938</v>
      </c>
      <c r="T89" s="177">
        <f>4C!AC90/4C!AA90</f>
        <v>0.02454661585720617</v>
      </c>
      <c r="U89" s="176"/>
      <c r="V89" s="177"/>
      <c r="W89" s="176">
        <f>4C!AH90/4C!AG90</f>
        <v>0.9754533841427939</v>
      </c>
      <c r="X89" s="177">
        <f>4C!AI90/4C!AG90</f>
        <v>0.02454661585720617</v>
      </c>
    </row>
    <row r="90" spans="1:24" ht="13.5" hidden="1" outlineLevel="1">
      <c r="A90" s="166">
        <v>43800</v>
      </c>
      <c r="B90" s="597" t="s">
        <v>589</v>
      </c>
      <c r="C90" s="170"/>
      <c r="D90" s="171"/>
      <c r="E90" s="170">
        <f>4C!G91/4C!$F91</f>
        <v>0.8638026817979164</v>
      </c>
      <c r="F90" s="171">
        <f>4C!H91/4C!$F91</f>
        <v>0.13619731820208372</v>
      </c>
      <c r="G90" s="170">
        <f>4C!J91/4C!$I91</f>
        <v>0.9788932280587334</v>
      </c>
      <c r="H90" s="171">
        <f>4C!K91/4C!$I91</f>
        <v>0.0211067719412666</v>
      </c>
      <c r="I90" s="170">
        <f>4C!M91/4C!L91</f>
        <v>1</v>
      </c>
      <c r="J90" s="171">
        <f>4C!N91/4C!L91</f>
        <v>0</v>
      </c>
      <c r="K90" s="170"/>
      <c r="L90" s="171"/>
      <c r="M90" s="170">
        <f>4C!S91/4C!R91</f>
        <v>0.9899064883261184</v>
      </c>
      <c r="N90" s="171">
        <f>4C!T91/4C!R91</f>
        <v>0.010093511673881563</v>
      </c>
      <c r="O90" s="170">
        <f>4C!V91/4C!U91</f>
        <v>0.9825906873295857</v>
      </c>
      <c r="P90" s="171">
        <f>4C!W91/4C!U91</f>
        <v>0.01740931267041425</v>
      </c>
      <c r="Q90" s="170">
        <v>0</v>
      </c>
      <c r="R90" s="171">
        <v>0</v>
      </c>
      <c r="S90" s="170">
        <f>4C!AB91/4C!AA91</f>
        <v>0.9788206479886554</v>
      </c>
      <c r="T90" s="171">
        <f>4C!AC91/4C!AA91</f>
        <v>0.02117935201134452</v>
      </c>
      <c r="U90" s="170"/>
      <c r="V90" s="171"/>
      <c r="W90" s="170">
        <f>4C!AH91/4C!AG91</f>
        <v>0.9790317074285189</v>
      </c>
      <c r="X90" s="171">
        <f>4C!AI91/4C!AG91</f>
        <v>0.0209682925714812</v>
      </c>
    </row>
    <row r="91" spans="1:24" ht="13.5" hidden="1" outlineLevel="1">
      <c r="A91" s="166">
        <v>43800</v>
      </c>
      <c r="B91" s="597" t="s">
        <v>590</v>
      </c>
      <c r="C91" s="176"/>
      <c r="D91" s="177"/>
      <c r="E91" s="176">
        <f>4C!G92/4C!$F92</f>
        <v>0.9242107582007</v>
      </c>
      <c r="F91" s="177">
        <f>4C!H92/4C!$F92</f>
        <v>0.07578924179930004</v>
      </c>
      <c r="G91" s="176">
        <f>4C!J92/4C!$I92</f>
        <v>0.7593639300099395</v>
      </c>
      <c r="H91" s="177">
        <f>4C!K92/4C!$I92</f>
        <v>0.24063606999006049</v>
      </c>
      <c r="I91" s="176">
        <f>4C!M92/4C!L92</f>
        <v>0.8022113655619947</v>
      </c>
      <c r="J91" s="177">
        <f>4C!N92/4C!L92</f>
        <v>0.19778863443800532</v>
      </c>
      <c r="K91" s="176">
        <f>4C!P92/4C!O92</f>
        <v>0.9803367101942491</v>
      </c>
      <c r="L91" s="177">
        <f>4C!Q92/4C!O92</f>
        <v>0.019663289805750963</v>
      </c>
      <c r="M91" s="176">
        <f>4C!S92/4C!R92</f>
        <v>0.8759505401977432</v>
      </c>
      <c r="N91" s="177">
        <f>4C!T92/4C!R92</f>
        <v>0.12404945980225675</v>
      </c>
      <c r="O91" s="176">
        <f>4C!V92/4C!U92</f>
        <v>0.7697541103528122</v>
      </c>
      <c r="P91" s="177">
        <f>4C!W92/4C!U92</f>
        <v>0.2302458896471878</v>
      </c>
      <c r="Q91" s="176">
        <v>0</v>
      </c>
      <c r="R91" s="177">
        <v>0</v>
      </c>
      <c r="S91" s="176"/>
      <c r="T91" s="177"/>
      <c r="U91" s="176"/>
      <c r="V91" s="177"/>
      <c r="W91" s="176">
        <f>4C!AH92/4C!AG92</f>
        <v>0.7855480830037057</v>
      </c>
      <c r="X91" s="177">
        <f>4C!AI92/4C!AG92</f>
        <v>0.21445191699629432</v>
      </c>
    </row>
    <row r="92" spans="1:24" ht="13.5" hidden="1" outlineLevel="1">
      <c r="A92" s="166">
        <v>43800</v>
      </c>
      <c r="B92" s="597" t="s">
        <v>591</v>
      </c>
      <c r="C92" s="170"/>
      <c r="D92" s="171"/>
      <c r="E92" s="170"/>
      <c r="F92" s="171"/>
      <c r="G92" s="170">
        <f>4C!J93/4C!$I93</f>
        <v>0.8607360507353933</v>
      </c>
      <c r="H92" s="171">
        <f>4C!K93/4C!$I93</f>
        <v>0.1392639492646067</v>
      </c>
      <c r="I92" s="170">
        <f>4C!M93/4C!L93</f>
        <v>0.6257223231345955</v>
      </c>
      <c r="J92" s="171">
        <f>4C!N93/4C!L93</f>
        <v>0.3742776768654045</v>
      </c>
      <c r="K92" s="170"/>
      <c r="L92" s="171"/>
      <c r="M92" s="170"/>
      <c r="N92" s="171"/>
      <c r="O92" s="170"/>
      <c r="P92" s="171"/>
      <c r="Q92" s="170">
        <v>0</v>
      </c>
      <c r="R92" s="171">
        <v>0</v>
      </c>
      <c r="S92" s="170">
        <f>4C!AB93/4C!AA93</f>
        <v>0.8516333616892279</v>
      </c>
      <c r="T92" s="171">
        <f>4C!AC93/4C!AA93</f>
        <v>0.148366638310772</v>
      </c>
      <c r="U92" s="170"/>
      <c r="V92" s="171"/>
      <c r="W92" s="170">
        <f>4C!AH93/4C!AG93</f>
        <v>0.8516333616892279</v>
      </c>
      <c r="X92" s="171">
        <f>4C!AI93/4C!AG93</f>
        <v>0.14836663831077201</v>
      </c>
    </row>
    <row r="93" spans="1:24" ht="13.5" hidden="1" outlineLevel="1">
      <c r="A93" s="166">
        <v>43800</v>
      </c>
      <c r="B93" s="597" t="s">
        <v>592</v>
      </c>
      <c r="C93" s="176"/>
      <c r="D93" s="177"/>
      <c r="E93" s="176"/>
      <c r="F93" s="177"/>
      <c r="G93" s="176"/>
      <c r="H93" s="177"/>
      <c r="I93" s="176">
        <f>4C!M94/4C!L94</f>
        <v>1</v>
      </c>
      <c r="J93" s="177">
        <f>4C!N94/4C!L94</f>
        <v>0</v>
      </c>
      <c r="K93" s="176"/>
      <c r="L93" s="177"/>
      <c r="M93" s="176"/>
      <c r="N93" s="177"/>
      <c r="O93" s="176"/>
      <c r="P93" s="177"/>
      <c r="Q93" s="176">
        <v>0</v>
      </c>
      <c r="R93" s="177">
        <v>0</v>
      </c>
      <c r="S93" s="176">
        <f>4C!AB94/4C!AA94</f>
        <v>1</v>
      </c>
      <c r="T93" s="177">
        <f>4C!AC94/4C!AA94</f>
        <v>0</v>
      </c>
      <c r="U93" s="176"/>
      <c r="V93" s="177"/>
      <c r="W93" s="176">
        <f>4C!AH94/4C!AG94</f>
        <v>1</v>
      </c>
      <c r="X93" s="177">
        <f>4C!AI94/4C!AG94</f>
        <v>0</v>
      </c>
    </row>
    <row r="94" spans="1:24" ht="13.5" hidden="1" outlineLevel="1">
      <c r="A94" s="166">
        <v>43800</v>
      </c>
      <c r="B94" s="597" t="s">
        <v>593</v>
      </c>
      <c r="C94" s="170"/>
      <c r="D94" s="171"/>
      <c r="E94" s="170"/>
      <c r="F94" s="171"/>
      <c r="G94" s="170"/>
      <c r="H94" s="171"/>
      <c r="I94" s="170"/>
      <c r="J94" s="171"/>
      <c r="K94" s="170">
        <f>4C!P95/4C!O95</f>
        <v>0.9785363410922823</v>
      </c>
      <c r="L94" s="171">
        <f>4C!Q95/4C!O95</f>
        <v>0.021463658907717783</v>
      </c>
      <c r="M94" s="170"/>
      <c r="N94" s="171"/>
      <c r="O94" s="170"/>
      <c r="P94" s="171"/>
      <c r="Q94" s="170">
        <v>0</v>
      </c>
      <c r="R94" s="171">
        <v>0</v>
      </c>
      <c r="S94" s="170"/>
      <c r="T94" s="171"/>
      <c r="U94" s="170"/>
      <c r="V94" s="171"/>
      <c r="W94" s="170"/>
      <c r="X94" s="171"/>
    </row>
    <row r="95" spans="1:24" ht="13.5" hidden="1" outlineLevel="1">
      <c r="A95" s="166">
        <v>43800</v>
      </c>
      <c r="B95" s="597" t="s">
        <v>594</v>
      </c>
      <c r="C95" s="176"/>
      <c r="D95" s="177"/>
      <c r="E95" s="176"/>
      <c r="F95" s="177"/>
      <c r="G95" s="176">
        <f>4C!J96/4C!$I96</f>
        <v>1</v>
      </c>
      <c r="H95" s="177">
        <f>4C!K96/4C!$I96</f>
        <v>0</v>
      </c>
      <c r="I95" s="176">
        <f>4C!M96/4C!L96</f>
        <v>0.9726819976422851</v>
      </c>
      <c r="J95" s="177">
        <f>4C!N96/4C!L96</f>
        <v>0.027318002357714834</v>
      </c>
      <c r="K95" s="176">
        <f>4C!P96/4C!O96</f>
        <v>0.13309918000383525</v>
      </c>
      <c r="L95" s="177">
        <f>4C!Q96/4C!O96</f>
        <v>0.8669008199961648</v>
      </c>
      <c r="M95" s="176"/>
      <c r="N95" s="177"/>
      <c r="O95" s="176">
        <f>4C!V96/4C!U96</f>
        <v>1</v>
      </c>
      <c r="P95" s="177">
        <f>4C!W96/4C!U96</f>
        <v>0</v>
      </c>
      <c r="Q95" s="176">
        <v>0</v>
      </c>
      <c r="R95" s="177">
        <v>0</v>
      </c>
      <c r="S95" s="176">
        <f>4C!AB96/4C!AA96</f>
        <v>0.9933227493052713</v>
      </c>
      <c r="T95" s="177">
        <f>4C!AC96/4C!AA96</f>
        <v>0.006677250694728716</v>
      </c>
      <c r="U95" s="176"/>
      <c r="V95" s="177"/>
      <c r="W95" s="176">
        <f>4C!AH96/4C!AG96</f>
        <v>0.9933227493052713</v>
      </c>
      <c r="X95" s="177">
        <f>4C!AI96/4C!AG96</f>
        <v>0.006677250694728716</v>
      </c>
    </row>
    <row r="96" spans="1:24" ht="13.5" hidden="1" outlineLevel="1">
      <c r="A96" s="166">
        <v>43800</v>
      </c>
      <c r="B96" s="597" t="s">
        <v>670</v>
      </c>
      <c r="C96" s="170"/>
      <c r="D96" s="171"/>
      <c r="E96" s="170"/>
      <c r="F96" s="171"/>
      <c r="G96" s="170"/>
      <c r="H96" s="171"/>
      <c r="I96" s="170"/>
      <c r="J96" s="171"/>
      <c r="K96" s="170"/>
      <c r="L96" s="171"/>
      <c r="M96" s="170"/>
      <c r="N96" s="171"/>
      <c r="O96" s="170"/>
      <c r="P96" s="171"/>
      <c r="Q96" s="170">
        <v>0</v>
      </c>
      <c r="R96" s="171">
        <v>0</v>
      </c>
      <c r="S96" s="170">
        <f>4C!AB97/4C!AA97</f>
        <v>1</v>
      </c>
      <c r="T96" s="171">
        <f>4C!AC97/4C!AA97</f>
        <v>0</v>
      </c>
      <c r="U96" s="170"/>
      <c r="V96" s="171"/>
      <c r="W96" s="170"/>
      <c r="X96" s="171"/>
    </row>
    <row r="97" spans="1:24" ht="13.5" hidden="1" outlineLevel="1">
      <c r="A97" s="166">
        <v>43800</v>
      </c>
      <c r="B97" s="597" t="s">
        <v>595</v>
      </c>
      <c r="C97" s="176"/>
      <c r="D97" s="177"/>
      <c r="E97" s="176">
        <f>4C!G98/4C!$F98</f>
        <v>0.9705832191980853</v>
      </c>
      <c r="F97" s="177">
        <f>4C!H98/4C!$F98</f>
        <v>0.029416780801914635</v>
      </c>
      <c r="G97" s="176">
        <f>4C!J98/4C!$I98</f>
        <v>0.9513108018749553</v>
      </c>
      <c r="H97" s="177">
        <f>4C!K98/4C!$I98</f>
        <v>0.04868919812504463</v>
      </c>
      <c r="I97" s="176">
        <f>4C!M98/4C!L98</f>
        <v>0.9367156765197081</v>
      </c>
      <c r="J97" s="177">
        <f>4C!N98/4C!L98</f>
        <v>0.06328432348029193</v>
      </c>
      <c r="K97" s="176">
        <f>4C!P98/4C!O98</f>
        <v>0.9662371073333956</v>
      </c>
      <c r="L97" s="177">
        <f>4C!Q98/4C!O98</f>
        <v>0.033762892666604385</v>
      </c>
      <c r="M97" s="176">
        <f>4C!S98/4C!R98</f>
        <v>0.9440054344942843</v>
      </c>
      <c r="N97" s="177">
        <f>4C!T98/4C!R98</f>
        <v>0.055994565505715674</v>
      </c>
      <c r="O97" s="176">
        <f>4C!V98/4C!U98</f>
        <v>0.9648097522785107</v>
      </c>
      <c r="P97" s="177">
        <f>4C!W98/4C!U98</f>
        <v>0.03519024772148925</v>
      </c>
      <c r="Q97" s="176">
        <v>0</v>
      </c>
      <c r="R97" s="177">
        <v>0</v>
      </c>
      <c r="S97" s="176">
        <f>4C!AB98/4C!AA98</f>
        <v>0.944186401693535</v>
      </c>
      <c r="T97" s="177">
        <f>4C!AC98/4C!AA98</f>
        <v>0.055813598306465</v>
      </c>
      <c r="U97" s="176"/>
      <c r="V97" s="177"/>
      <c r="W97" s="176">
        <f>4C!AH98/4C!AG98</f>
        <v>0.9443862888406406</v>
      </c>
      <c r="X97" s="177">
        <f>4C!AI98/4C!AG98</f>
        <v>0.05561371115935928</v>
      </c>
    </row>
    <row r="98" spans="1:24" ht="13.5" hidden="1" outlineLevel="1">
      <c r="A98" s="166">
        <v>43800</v>
      </c>
      <c r="B98" s="597" t="s">
        <v>596</v>
      </c>
      <c r="C98" s="170"/>
      <c r="D98" s="171"/>
      <c r="E98" s="170">
        <f>4C!G99/4C!$F99</f>
        <v>0.962487347835805</v>
      </c>
      <c r="F98" s="171">
        <f>4C!H99/4C!$F99</f>
        <v>0.03751265216419497</v>
      </c>
      <c r="G98" s="170">
        <f>4C!J99/4C!$I99</f>
        <v>0.9735871937959588</v>
      </c>
      <c r="H98" s="171">
        <f>4C!K99/4C!$I99</f>
        <v>0.026412806204041187</v>
      </c>
      <c r="I98" s="170">
        <f>4C!M99/4C!L99</f>
        <v>0.9658029980810263</v>
      </c>
      <c r="J98" s="171">
        <f>4C!N99/4C!L99</f>
        <v>0.03419700191897354</v>
      </c>
      <c r="K98" s="170"/>
      <c r="L98" s="171"/>
      <c r="M98" s="170">
        <f>4C!S99/4C!R99</f>
        <v>0.9864824049399092</v>
      </c>
      <c r="N98" s="171">
        <f>4C!T99/4C!R99</f>
        <v>0.01351759506009075</v>
      </c>
      <c r="O98" s="170">
        <f>4C!V99/4C!U99</f>
        <v>0.966589614631728</v>
      </c>
      <c r="P98" s="171">
        <f>4C!W99/4C!U99</f>
        <v>0.03341038536827185</v>
      </c>
      <c r="Q98" s="170">
        <v>0</v>
      </c>
      <c r="R98" s="171">
        <v>0</v>
      </c>
      <c r="S98" s="170">
        <f>4C!AB99/4C!AA99</f>
        <v>0.9726584703936643</v>
      </c>
      <c r="T98" s="171">
        <f>4C!AC99/4C!AA99</f>
        <v>0.027341529606335735</v>
      </c>
      <c r="U98" s="170"/>
      <c r="V98" s="171"/>
      <c r="W98" s="170">
        <f>4C!AH99/4C!AG99</f>
        <v>0.9724451667358776</v>
      </c>
      <c r="X98" s="171">
        <f>4C!AI99/4C!AG99</f>
        <v>0.027554833264122478</v>
      </c>
    </row>
    <row r="99" spans="1:24" ht="13.5" hidden="1" outlineLevel="1">
      <c r="A99" s="166">
        <v>43800</v>
      </c>
      <c r="B99" s="597" t="s">
        <v>597</v>
      </c>
      <c r="C99" s="176"/>
      <c r="D99" s="177"/>
      <c r="E99" s="176">
        <f>4C!G100/4C!$F100</f>
        <v>0</v>
      </c>
      <c r="F99" s="177">
        <f>4C!H100/4C!$F100</f>
        <v>1</v>
      </c>
      <c r="G99" s="176">
        <f>4C!J100/4C!$I100</f>
        <v>0.9941165411105983</v>
      </c>
      <c r="H99" s="177">
        <f>4C!K100/4C!$I100</f>
        <v>0.005883458889401673</v>
      </c>
      <c r="I99" s="176">
        <f>4C!M100/4C!L100</f>
        <v>0.9870401095574496</v>
      </c>
      <c r="J99" s="177">
        <f>4C!N100/4C!L100</f>
        <v>0.012959890442550432</v>
      </c>
      <c r="K99" s="176">
        <f>4C!P100/4C!O100</f>
        <v>1</v>
      </c>
      <c r="L99" s="177">
        <f>4C!Q100/4C!O100</f>
        <v>0</v>
      </c>
      <c r="M99" s="176">
        <f>4C!S100/4C!R100</f>
        <v>0.9638216593835256</v>
      </c>
      <c r="N99" s="177">
        <f>4C!T100/4C!R100</f>
        <v>0.03617834061647441</v>
      </c>
      <c r="O99" s="176">
        <f>4C!V100/4C!U100</f>
        <v>0.9446517381574858</v>
      </c>
      <c r="P99" s="177">
        <f>4C!W100/4C!U100</f>
        <v>0.055348261842514034</v>
      </c>
      <c r="Q99" s="176">
        <v>0</v>
      </c>
      <c r="R99" s="177">
        <v>0</v>
      </c>
      <c r="S99" s="176">
        <f>4C!AB100/4C!AA100</f>
        <v>0.9912718192568097</v>
      </c>
      <c r="T99" s="177">
        <f>4C!AC100/4C!AA100</f>
        <v>0.008728180743190282</v>
      </c>
      <c r="U99" s="176"/>
      <c r="V99" s="177"/>
      <c r="W99" s="176">
        <f>4C!AH100/4C!AG100</f>
        <v>0.9912718192568096</v>
      </c>
      <c r="X99" s="177">
        <f>4C!AI100/4C!AG100</f>
        <v>0.008728180743190282</v>
      </c>
    </row>
    <row r="100" spans="1:24" s="585" customFormat="1" ht="12.75" collapsed="1">
      <c r="A100" s="595">
        <v>43800</v>
      </c>
      <c r="B100" s="599" t="s">
        <v>598</v>
      </c>
      <c r="C100" s="612"/>
      <c r="D100" s="613"/>
      <c r="E100" s="612">
        <f>4C!G101/4C!$F101</f>
        <v>0.9353909186428311</v>
      </c>
      <c r="F100" s="613">
        <f>4C!H101/4C!$F101</f>
        <v>0.06460908135716886</v>
      </c>
      <c r="G100" s="612">
        <f>4C!J101/4C!$I101</f>
        <v>0.8420522280338206</v>
      </c>
      <c r="H100" s="613">
        <f>4C!K101/4C!$I101</f>
        <v>0.15794690370714073</v>
      </c>
      <c r="I100" s="612">
        <f>4C!M101/4C!L101</f>
        <v>0.8567656274686953</v>
      </c>
      <c r="J100" s="613">
        <f>4C!N101/4C!L101</f>
        <v>0.1432343725313045</v>
      </c>
      <c r="K100" s="612">
        <f>4C!P101/4C!O101</f>
        <v>0.9756538202485766</v>
      </c>
      <c r="L100" s="613">
        <f>4C!Q101/4C!O101</f>
        <v>0.02434617975142363</v>
      </c>
      <c r="M100" s="612">
        <f>4C!S101/4C!R101</f>
        <v>0.8766782976030253</v>
      </c>
      <c r="N100" s="613">
        <f>4C!T101/4C!R101</f>
        <v>0.12332170239697447</v>
      </c>
      <c r="O100" s="612">
        <f>4C!V101/4C!U101</f>
        <v>0.779512868998255</v>
      </c>
      <c r="P100" s="613">
        <f>4C!W101/4C!U101</f>
        <v>0.22048713100174505</v>
      </c>
      <c r="Q100" s="612">
        <v>0</v>
      </c>
      <c r="R100" s="613">
        <v>0</v>
      </c>
      <c r="S100" s="612">
        <f>4C!AB101/4C!AA101</f>
        <v>0.9728952869647611</v>
      </c>
      <c r="T100" s="613">
        <f>4C!AC101/4C!AA101</f>
        <v>0.027103174206696164</v>
      </c>
      <c r="U100" s="612"/>
      <c r="V100" s="613"/>
      <c r="W100" s="612">
        <f>4C!AH101/4C!AG101</f>
        <v>0.8523957746532624</v>
      </c>
      <c r="X100" s="613">
        <f>4C!AI101/4C!AG101</f>
        <v>0.14760367025351745</v>
      </c>
    </row>
    <row r="101" spans="1:24" ht="13.5" hidden="1" outlineLevel="1">
      <c r="A101" s="166">
        <v>43831</v>
      </c>
      <c r="B101" s="597" t="s">
        <v>574</v>
      </c>
      <c r="C101" s="176"/>
      <c r="D101" s="177"/>
      <c r="E101" s="176">
        <f>4C!G102/4C!$F102</f>
        <v>0.9784109317719634</v>
      </c>
      <c r="F101" s="177">
        <f>4C!H102/4C!$F102</f>
        <v>0.02158906822803666</v>
      </c>
      <c r="G101" s="176">
        <f>4C!J102/4C!$I102</f>
        <v>0.9108834231538677</v>
      </c>
      <c r="H101" s="177">
        <f>4C!K102/4C!$I102</f>
        <v>0.08911657684613222</v>
      </c>
      <c r="I101" s="176">
        <f>4C!M102/4C!L102</f>
        <v>0.950937615016938</v>
      </c>
      <c r="J101" s="177">
        <f>4C!N102/4C!L102</f>
        <v>0.04906238498306192</v>
      </c>
      <c r="K101" s="176"/>
      <c r="L101" s="177"/>
      <c r="M101" s="176">
        <f>4C!S102/4C!R102</f>
        <v>0.8866509081806209</v>
      </c>
      <c r="N101" s="177">
        <f>4C!T102/4C!R102</f>
        <v>0.11334909181937908</v>
      </c>
      <c r="O101" s="176">
        <f>4C!V102/4C!U102</f>
        <v>0.9968468603363922</v>
      </c>
      <c r="P101" s="177">
        <f>4C!W102/4C!U102</f>
        <v>0.0031531396636077626</v>
      </c>
      <c r="Q101" s="176">
        <v>0</v>
      </c>
      <c r="R101" s="177">
        <v>0</v>
      </c>
      <c r="S101" s="176">
        <f>4C!AB102/4C!AA102</f>
        <v>0.955463593236271</v>
      </c>
      <c r="T101" s="177">
        <f>4C!AC102/4C!AA102</f>
        <v>0.04453640676372911</v>
      </c>
      <c r="U101" s="176"/>
      <c r="V101" s="177"/>
      <c r="W101" s="176">
        <f>4C!AH102/4C!AG102</f>
        <v>0.9554635932362707</v>
      </c>
      <c r="X101" s="177">
        <f>4C!AI102/4C!AG102</f>
        <v>0.04453640676372911</v>
      </c>
    </row>
    <row r="102" spans="1:24" ht="13.5" hidden="1" outlineLevel="1">
      <c r="A102" s="166">
        <v>43831</v>
      </c>
      <c r="B102" s="597" t="s">
        <v>576</v>
      </c>
      <c r="C102" s="170"/>
      <c r="D102" s="171"/>
      <c r="E102" s="170"/>
      <c r="F102" s="171"/>
      <c r="G102" s="170">
        <f>4C!J103/4C!$I103</f>
        <v>0.6603317245733908</v>
      </c>
      <c r="H102" s="171">
        <f>4C!K103/4C!$I103</f>
        <v>0.3396682754266091</v>
      </c>
      <c r="I102" s="170">
        <f>4C!M103/4C!L103</f>
        <v>0.6479157624312974</v>
      </c>
      <c r="J102" s="171">
        <f>4C!N103/4C!L103</f>
        <v>0.35208423756870255</v>
      </c>
      <c r="K102" s="170"/>
      <c r="L102" s="171"/>
      <c r="M102" s="170">
        <f>4C!S103/4C!R103</f>
        <v>1</v>
      </c>
      <c r="N102" s="171">
        <f>4C!T103/4C!R103</f>
        <v>0</v>
      </c>
      <c r="O102" s="170">
        <f>4C!V103/4C!U103</f>
        <v>0.4228516762844841</v>
      </c>
      <c r="P102" s="171">
        <f>4C!W103/4C!U103</f>
        <v>0.5771483237155159</v>
      </c>
      <c r="Q102" s="170">
        <v>0</v>
      </c>
      <c r="R102" s="171">
        <v>0</v>
      </c>
      <c r="S102" s="170">
        <f>4C!AB103/4C!AA103</f>
        <v>0.6524412359039913</v>
      </c>
      <c r="T102" s="171">
        <f>4C!AC103/4C!AA103</f>
        <v>0.3475587640960086</v>
      </c>
      <c r="U102" s="170"/>
      <c r="V102" s="171"/>
      <c r="W102" s="170">
        <f>4C!AH103/4C!AG103</f>
        <v>0.6524412359039913</v>
      </c>
      <c r="X102" s="171">
        <f>4C!AI103/4C!AG103</f>
        <v>0.3475587640960086</v>
      </c>
    </row>
    <row r="103" spans="1:24" ht="13.5" hidden="1" outlineLevel="1">
      <c r="A103" s="166">
        <v>43831</v>
      </c>
      <c r="B103" s="597" t="s">
        <v>577</v>
      </c>
      <c r="C103" s="176"/>
      <c r="D103" s="177"/>
      <c r="E103" s="176"/>
      <c r="F103" s="177"/>
      <c r="G103" s="176">
        <f>4C!J104/4C!$I104</f>
        <v>0.9693005005467463</v>
      </c>
      <c r="H103" s="177">
        <f>4C!K104/4C!$I104</f>
        <v>0.03069949945325361</v>
      </c>
      <c r="I103" s="176">
        <f>4C!M104/4C!L104</f>
        <v>0.971061005520373</v>
      </c>
      <c r="J103" s="177">
        <f>4C!N104/4C!L104</f>
        <v>0.028938994479627108</v>
      </c>
      <c r="K103" s="176"/>
      <c r="L103" s="177"/>
      <c r="M103" s="176">
        <f>4C!S104/4C!R104</f>
        <v>0.9806025391233604</v>
      </c>
      <c r="N103" s="177">
        <f>4C!T104/4C!R104</f>
        <v>0.019397460876639707</v>
      </c>
      <c r="O103" s="176">
        <f>4C!V104/4C!U104</f>
        <v>0.9366170956121093</v>
      </c>
      <c r="P103" s="177">
        <f>4C!W104/4C!U104</f>
        <v>0.06338290438789083</v>
      </c>
      <c r="Q103" s="176">
        <v>0</v>
      </c>
      <c r="R103" s="177">
        <v>0</v>
      </c>
      <c r="S103" s="176">
        <f>4C!AB104/4C!AA104</f>
        <v>0.9700948340395298</v>
      </c>
      <c r="T103" s="177">
        <f>4C!AC104/4C!AA104</f>
        <v>0.02990516596047023</v>
      </c>
      <c r="U103" s="176"/>
      <c r="V103" s="177"/>
      <c r="W103" s="176">
        <f>4C!AH104/4C!AG104</f>
        <v>0.9698186240584586</v>
      </c>
      <c r="X103" s="177">
        <f>4C!AI104/4C!AG104</f>
        <v>0.03018137594154136</v>
      </c>
    </row>
    <row r="104" spans="1:24" ht="13.5" hidden="1" outlineLevel="1">
      <c r="A104" s="166">
        <v>43831</v>
      </c>
      <c r="B104" s="597" t="s">
        <v>599</v>
      </c>
      <c r="C104" s="170"/>
      <c r="D104" s="171"/>
      <c r="E104" s="170">
        <f>4C!G105/4C!$F105</f>
        <v>0</v>
      </c>
      <c r="F104" s="171">
        <f>4C!H105/4C!$F105</f>
        <v>1</v>
      </c>
      <c r="G104" s="170">
        <f>4C!J105/4C!$I105</f>
        <v>0.9442820572942646</v>
      </c>
      <c r="H104" s="171">
        <f>4C!K105/4C!$I105</f>
        <v>0.05571794270573542</v>
      </c>
      <c r="I104" s="170">
        <f>4C!M105/4C!L105</f>
        <v>0.9475194102068839</v>
      </c>
      <c r="J104" s="171">
        <f>4C!N105/4C!L105</f>
        <v>0.05248058979311627</v>
      </c>
      <c r="K104" s="170">
        <f>4C!P105/4C!O105</f>
        <v>0.8837264387970885</v>
      </c>
      <c r="L104" s="171">
        <f>4C!Q105/4C!O105</f>
        <v>0.11627356120291167</v>
      </c>
      <c r="M104" s="170">
        <f>4C!S105/4C!R105</f>
        <v>0.9439005573541767</v>
      </c>
      <c r="N104" s="171">
        <f>4C!T105/4C!R105</f>
        <v>0.05609944264582348</v>
      </c>
      <c r="O104" s="170">
        <f>4C!V105/4C!U105</f>
        <v>0.9834888291161964</v>
      </c>
      <c r="P104" s="171">
        <f>4C!W105/4C!U105</f>
        <v>0.01651117088380357</v>
      </c>
      <c r="Q104" s="170">
        <v>0</v>
      </c>
      <c r="R104" s="171">
        <v>0</v>
      </c>
      <c r="S104" s="170">
        <f>4C!AB105/4C!AA105</f>
        <v>0.9443468144217266</v>
      </c>
      <c r="T104" s="171">
        <f>4C!AC105/4C!AA105</f>
        <v>0.05565318557827339</v>
      </c>
      <c r="U104" s="170"/>
      <c r="V104" s="171"/>
      <c r="W104" s="170">
        <f>4C!AH105/4C!AG105</f>
        <v>0.9443546705801239</v>
      </c>
      <c r="X104" s="171">
        <f>4C!AI105/4C!AG105</f>
        <v>0.055645329419876155</v>
      </c>
    </row>
    <row r="105" spans="1:24" ht="13.5" hidden="1" outlineLevel="1">
      <c r="A105" s="166">
        <v>43831</v>
      </c>
      <c r="B105" s="597" t="s">
        <v>666</v>
      </c>
      <c r="C105" s="176"/>
      <c r="D105" s="177"/>
      <c r="E105" s="176">
        <f>4C!G106/4C!$F106</f>
        <v>1</v>
      </c>
      <c r="F105" s="177">
        <f>4C!H106/4C!$F106</f>
        <v>0</v>
      </c>
      <c r="G105" s="176">
        <f>4C!J106/4C!$I106</f>
        <v>0.7902991708809954</v>
      </c>
      <c r="H105" s="177">
        <f>4C!K106/4C!$I106</f>
        <v>0.2097008291190045</v>
      </c>
      <c r="I105" s="176">
        <f>4C!M106/4C!L106</f>
        <v>0.7271971241722863</v>
      </c>
      <c r="J105" s="177">
        <f>4C!N106/4C!L106</f>
        <v>0.2728028758277138</v>
      </c>
      <c r="K105" s="176">
        <f>4C!P106/4C!O106</f>
        <v>1</v>
      </c>
      <c r="L105" s="177">
        <f>4C!Q106/4C!O106</f>
        <v>0</v>
      </c>
      <c r="M105" s="176">
        <f>4C!S106/4C!R106</f>
        <v>0.8311995317394383</v>
      </c>
      <c r="N105" s="177">
        <f>4C!T106/4C!R106</f>
        <v>0.16880046826056175</v>
      </c>
      <c r="O105" s="176">
        <f>4C!V106/4C!U106</f>
        <v>0.9141377136001105</v>
      </c>
      <c r="P105" s="177">
        <f>4C!W106/4C!U106</f>
        <v>0.08586228639988941</v>
      </c>
      <c r="Q105" s="176">
        <v>0</v>
      </c>
      <c r="R105" s="177">
        <v>0</v>
      </c>
      <c r="S105" s="176">
        <f>4C!AB106/4C!AA106</f>
        <v>0.8145894443976224</v>
      </c>
      <c r="T105" s="177">
        <f>4C!AC106/4C!AA106</f>
        <v>0.1854105556023776</v>
      </c>
      <c r="U105" s="176"/>
      <c r="V105" s="177"/>
      <c r="W105" s="176">
        <f>4C!AH106/4C!AG106</f>
        <v>0.8145894443976223</v>
      </c>
      <c r="X105" s="177">
        <f>4C!AI106/4C!AG106</f>
        <v>0.18541055560237757</v>
      </c>
    </row>
    <row r="106" spans="1:24" ht="13.5" hidden="1" outlineLevel="1">
      <c r="A106" s="166">
        <v>43831</v>
      </c>
      <c r="B106" s="597" t="s">
        <v>580</v>
      </c>
      <c r="C106" s="170"/>
      <c r="D106" s="171"/>
      <c r="E106" s="170"/>
      <c r="F106" s="171"/>
      <c r="G106" s="170">
        <f>4C!J107/4C!$I107</f>
        <v>0.9659316326669102</v>
      </c>
      <c r="H106" s="171">
        <f>4C!K107/4C!$I107</f>
        <v>0.034068367333089836</v>
      </c>
      <c r="I106" s="170">
        <f>4C!M107/4C!L107</f>
        <v>0.8821067259239571</v>
      </c>
      <c r="J106" s="171">
        <f>4C!N107/4C!L107</f>
        <v>0.11789327407604303</v>
      </c>
      <c r="K106" s="170"/>
      <c r="L106" s="171"/>
      <c r="M106" s="170"/>
      <c r="N106" s="171"/>
      <c r="O106" s="170">
        <f>4C!V107/4C!U107</f>
        <v>0.9710243819912118</v>
      </c>
      <c r="P106" s="171">
        <f>4C!W107/4C!U107</f>
        <v>0.028975618008788263</v>
      </c>
      <c r="Q106" s="170">
        <v>0</v>
      </c>
      <c r="R106" s="171">
        <v>0</v>
      </c>
      <c r="S106" s="170">
        <f>4C!AB107/4C!AA107</f>
        <v>0.9541821918580595</v>
      </c>
      <c r="T106" s="171">
        <f>4C!AC107/4C!AA107</f>
        <v>0.04581780814194037</v>
      </c>
      <c r="U106" s="170"/>
      <c r="V106" s="171"/>
      <c r="W106" s="170">
        <f>4C!AH107/4C!AG107</f>
        <v>0.9516530233783439</v>
      </c>
      <c r="X106" s="171">
        <f>4C!AI107/4C!AG107</f>
        <v>0.04834697662165592</v>
      </c>
    </row>
    <row r="107" spans="1:24" ht="13.5" hidden="1" outlineLevel="1">
      <c r="A107" s="166">
        <v>43831</v>
      </c>
      <c r="B107" s="597" t="s">
        <v>581</v>
      </c>
      <c r="C107" s="176"/>
      <c r="D107" s="177"/>
      <c r="E107" s="176">
        <f>4C!G108/4C!$F108</f>
        <v>0.9661358710802482</v>
      </c>
      <c r="F107" s="177">
        <f>4C!H108/4C!$F108</f>
        <v>0.03386412891975175</v>
      </c>
      <c r="G107" s="176">
        <f>4C!J108/4C!$I108</f>
        <v>0.9397468105415818</v>
      </c>
      <c r="H107" s="177">
        <f>4C!K108/4C!$I108</f>
        <v>0.06025318945841813</v>
      </c>
      <c r="I107" s="176"/>
      <c r="J107" s="177"/>
      <c r="K107" s="176">
        <f>4C!P108/4C!O108</f>
        <v>1</v>
      </c>
      <c r="L107" s="177">
        <f>4C!Q108/4C!O108</f>
        <v>0</v>
      </c>
      <c r="M107" s="176">
        <f>4C!S108/4C!R108</f>
        <v>0.9749915594605889</v>
      </c>
      <c r="N107" s="177">
        <f>4C!T108/4C!R108</f>
        <v>0.02500844053941104</v>
      </c>
      <c r="O107" s="176">
        <f>4C!V108/4C!U108</f>
        <v>0.9529493492302472</v>
      </c>
      <c r="P107" s="177">
        <f>4C!W108/4C!U108</f>
        <v>0.04705065076975278</v>
      </c>
      <c r="Q107" s="176">
        <v>0</v>
      </c>
      <c r="R107" s="177">
        <v>0</v>
      </c>
      <c r="S107" s="176">
        <f>4C!AB108/4C!AA108</f>
        <v>0.9409128779276766</v>
      </c>
      <c r="T107" s="177">
        <f>4C!AC108/4C!AA108</f>
        <v>0.059087122072323375</v>
      </c>
      <c r="U107" s="176"/>
      <c r="V107" s="177"/>
      <c r="W107" s="176">
        <f>4C!AH108/4C!AG108</f>
        <v>0.9409128779276766</v>
      </c>
      <c r="X107" s="177">
        <f>4C!AI108/4C!AG108</f>
        <v>0.05908712207232338</v>
      </c>
    </row>
    <row r="108" spans="1:24" ht="13.5" hidden="1" outlineLevel="1">
      <c r="A108" s="166">
        <v>43831</v>
      </c>
      <c r="B108" s="597" t="s">
        <v>582</v>
      </c>
      <c r="C108" s="170"/>
      <c r="D108" s="171"/>
      <c r="E108" s="170"/>
      <c r="F108" s="171"/>
      <c r="G108" s="170"/>
      <c r="H108" s="171"/>
      <c r="I108" s="170"/>
      <c r="J108" s="171"/>
      <c r="K108" s="170">
        <f>4C!P109/4C!O109</f>
        <v>0.9818948892397446</v>
      </c>
      <c r="L108" s="171">
        <f>4C!Q109/4C!O109</f>
        <v>0.018105110760255443</v>
      </c>
      <c r="M108" s="170"/>
      <c r="N108" s="171"/>
      <c r="O108" s="170"/>
      <c r="P108" s="171"/>
      <c r="Q108" s="170">
        <v>0</v>
      </c>
      <c r="R108" s="171">
        <v>0</v>
      </c>
      <c r="S108" s="170"/>
      <c r="T108" s="171"/>
      <c r="U108" s="170"/>
      <c r="V108" s="171"/>
      <c r="W108" s="170"/>
      <c r="X108" s="171"/>
    </row>
    <row r="109" spans="1:24" ht="13.5" hidden="1" outlineLevel="1">
      <c r="A109" s="166">
        <v>43831</v>
      </c>
      <c r="B109" s="597" t="s">
        <v>584</v>
      </c>
      <c r="C109" s="176"/>
      <c r="D109" s="177"/>
      <c r="E109" s="176">
        <f>4C!G110/4C!$F110</f>
        <v>0.9937889151681909</v>
      </c>
      <c r="F109" s="177">
        <f>4C!H110/4C!$F110</f>
        <v>0.006211084831809039</v>
      </c>
      <c r="G109" s="176">
        <f>4C!J110/4C!$I110</f>
        <v>0.9891026545721644</v>
      </c>
      <c r="H109" s="177">
        <f>4C!K110/4C!$I110</f>
        <v>0.010889536625349926</v>
      </c>
      <c r="I109" s="176">
        <f>4C!M110/4C!L110</f>
        <v>0.8180693289480133</v>
      </c>
      <c r="J109" s="177">
        <f>4C!N110/4C!L110</f>
        <v>0.1819306710519866</v>
      </c>
      <c r="K109" s="176">
        <f>4C!P110/4C!O110</f>
        <v>0.9890308108313766</v>
      </c>
      <c r="L109" s="177">
        <f>4C!Q110/4C!O110</f>
        <v>0.01096918916862344</v>
      </c>
      <c r="M109" s="176">
        <f>4C!S110/4C!R110</f>
        <v>0.9491816757448677</v>
      </c>
      <c r="N109" s="177">
        <f>4C!T110/4C!R110</f>
        <v>0.050818324255132205</v>
      </c>
      <c r="O109" s="176">
        <f>4C!V110/4C!U110</f>
        <v>0.9830749195955595</v>
      </c>
      <c r="P109" s="177">
        <f>4C!W110/4C!U110</f>
        <v>0.016925080404440417</v>
      </c>
      <c r="Q109" s="176">
        <v>0</v>
      </c>
      <c r="R109" s="177">
        <v>0</v>
      </c>
      <c r="S109" s="176">
        <f>4C!AB110/4C!AA110</f>
        <v>0.9888746651828076</v>
      </c>
      <c r="T109" s="177">
        <f>4C!AC110/4C!AA110</f>
        <v>0.011118055413251036</v>
      </c>
      <c r="U109" s="176"/>
      <c r="V109" s="177"/>
      <c r="W109" s="176">
        <f>4C!AH110/4C!AG110</f>
        <v>0.9888997126151589</v>
      </c>
      <c r="X109" s="177">
        <f>4C!AI110/4C!AG110</f>
        <v>0.011092998238181105</v>
      </c>
    </row>
    <row r="110" spans="1:24" ht="13.5" hidden="1" outlineLevel="1">
      <c r="A110" s="166">
        <v>43831</v>
      </c>
      <c r="B110" s="597" t="s">
        <v>585</v>
      </c>
      <c r="C110" s="170"/>
      <c r="D110" s="171"/>
      <c r="E110" s="170">
        <f>4C!G111/4C!$F111</f>
        <v>0.9916099967180236</v>
      </c>
      <c r="F110" s="171">
        <f>4C!H111/4C!$F111</f>
        <v>0.008390003281976347</v>
      </c>
      <c r="G110" s="170">
        <f>4C!J111/4C!$I111</f>
        <v>0.9616081773657071</v>
      </c>
      <c r="H110" s="171">
        <f>4C!K111/4C!$I111</f>
        <v>0.038391822634292916</v>
      </c>
      <c r="I110" s="170">
        <f>4C!M111/4C!L111</f>
        <v>1</v>
      </c>
      <c r="J110" s="171">
        <f>4C!N111/4C!L111</f>
        <v>0</v>
      </c>
      <c r="K110" s="170">
        <f>4C!P111/4C!O111</f>
        <v>0.9725911749107012</v>
      </c>
      <c r="L110" s="171">
        <f>4C!Q111/4C!O111</f>
        <v>0.02740882508929877</v>
      </c>
      <c r="M110" s="170">
        <f>4C!S111/4C!R111</f>
        <v>0.9919615979059241</v>
      </c>
      <c r="N110" s="171">
        <f>4C!T111/4C!R111</f>
        <v>0.00803840209407596</v>
      </c>
      <c r="O110" s="170">
        <f>4C!V111/4C!U111</f>
        <v>0.9998833456928827</v>
      </c>
      <c r="P110" s="171">
        <f>4C!W111/4C!U111</f>
        <v>0.00011665430711716107</v>
      </c>
      <c r="Q110" s="170">
        <v>0</v>
      </c>
      <c r="R110" s="171">
        <v>0</v>
      </c>
      <c r="S110" s="170">
        <f>4C!AB111/4C!AA111</f>
        <v>0.9767772130727981</v>
      </c>
      <c r="T110" s="171">
        <f>4C!AC111/4C!AA111</f>
        <v>0.02322278692720184</v>
      </c>
      <c r="U110" s="170"/>
      <c r="V110" s="171"/>
      <c r="W110" s="170">
        <f>4C!AH111/4C!AG111</f>
        <v>0.9767772130727981</v>
      </c>
      <c r="X110" s="171">
        <f>4C!AI111/4C!AG111</f>
        <v>0.02322278692720184</v>
      </c>
    </row>
    <row r="111" spans="1:24" ht="13.5" hidden="1" outlineLevel="1">
      <c r="A111" s="166">
        <v>43831</v>
      </c>
      <c r="B111" s="597" t="s">
        <v>586</v>
      </c>
      <c r="C111" s="176"/>
      <c r="D111" s="177"/>
      <c r="E111" s="176">
        <f>4C!G112/4C!$F112</f>
        <v>1</v>
      </c>
      <c r="F111" s="177">
        <f>4C!H112/4C!$F112</f>
        <v>0</v>
      </c>
      <c r="G111" s="176">
        <f>4C!J112/4C!$I112</f>
        <v>0.9861769776598519</v>
      </c>
      <c r="H111" s="177">
        <f>4C!K112/4C!$I112</f>
        <v>0.013823022340148133</v>
      </c>
      <c r="I111" s="176"/>
      <c r="J111" s="177"/>
      <c r="K111" s="176"/>
      <c r="L111" s="177"/>
      <c r="M111" s="176"/>
      <c r="N111" s="177"/>
      <c r="O111" s="176">
        <f>4C!V112/4C!U112</f>
        <v>0.48412853365578273</v>
      </c>
      <c r="P111" s="177">
        <f>4C!W112/4C!U112</f>
        <v>0.5158714663442172</v>
      </c>
      <c r="Q111" s="176">
        <v>0</v>
      </c>
      <c r="R111" s="177">
        <v>0</v>
      </c>
      <c r="S111" s="176">
        <f>4C!AB112/4C!AA112</f>
        <v>0.9871358233649984</v>
      </c>
      <c r="T111" s="177">
        <f>4C!AC112/4C!AA112</f>
        <v>0.012864176635001634</v>
      </c>
      <c r="U111" s="176"/>
      <c r="V111" s="177"/>
      <c r="W111" s="176">
        <f>4C!AH112/4C!AG112</f>
        <v>0.9871358233649984</v>
      </c>
      <c r="X111" s="177">
        <f>4C!AI112/4C!AG112</f>
        <v>0.012864176635001634</v>
      </c>
    </row>
    <row r="112" spans="1:24" ht="13.5" hidden="1" outlineLevel="1">
      <c r="A112" s="166">
        <v>43831</v>
      </c>
      <c r="B112" s="597" t="s">
        <v>587</v>
      </c>
      <c r="C112" s="170"/>
      <c r="D112" s="171"/>
      <c r="E112" s="170">
        <f>4C!G113/4C!$F113</f>
        <v>0.9634623365369915</v>
      </c>
      <c r="F112" s="171">
        <f>4C!H113/4C!$F113</f>
        <v>0.03653766346300851</v>
      </c>
      <c r="G112" s="170">
        <f>4C!J113/4C!$I113</f>
        <v>0.9795915545342435</v>
      </c>
      <c r="H112" s="171">
        <f>4C!K113/4C!$I113</f>
        <v>0.020408445465756497</v>
      </c>
      <c r="I112" s="170">
        <f>4C!M113/4C!L113</f>
        <v>0.9631917488164812</v>
      </c>
      <c r="J112" s="171">
        <f>4C!N113/4C!L113</f>
        <v>0.03680825118351874</v>
      </c>
      <c r="K112" s="170">
        <f>4C!P113/4C!O113</f>
        <v>0.9809408115645171</v>
      </c>
      <c r="L112" s="171">
        <f>4C!Q113/4C!O113</f>
        <v>0.019059188435482842</v>
      </c>
      <c r="M112" s="170">
        <f>4C!S113/4C!R113</f>
        <v>0.9842390832720909</v>
      </c>
      <c r="N112" s="171">
        <f>4C!T113/4C!R113</f>
        <v>0.015760916727909215</v>
      </c>
      <c r="O112" s="170">
        <f>4C!V113/4C!U113</f>
        <v>0.9477516013862596</v>
      </c>
      <c r="P112" s="171">
        <f>4C!W113/4C!U113</f>
        <v>0.052248398613740456</v>
      </c>
      <c r="Q112" s="170">
        <v>0</v>
      </c>
      <c r="R112" s="171">
        <v>0</v>
      </c>
      <c r="S112" s="170">
        <f>4C!AB113/4C!AA113</f>
        <v>0.9690820985064323</v>
      </c>
      <c r="T112" s="171">
        <f>4C!AC113/4C!AA113</f>
        <v>0.030917901493567667</v>
      </c>
      <c r="U112" s="170"/>
      <c r="V112" s="171"/>
      <c r="W112" s="170">
        <f>4C!AH113/4C!AG113</f>
        <v>0.9690916242832495</v>
      </c>
      <c r="X112" s="171">
        <f>4C!AI113/4C!AG113</f>
        <v>0.03090837571675061</v>
      </c>
    </row>
    <row r="113" spans="1:24" ht="13.5" hidden="1" outlineLevel="1">
      <c r="A113" s="166">
        <v>43831</v>
      </c>
      <c r="B113" s="597" t="s">
        <v>588</v>
      </c>
      <c r="C113" s="176"/>
      <c r="D113" s="177"/>
      <c r="E113" s="176">
        <f>4C!G114/4C!$F114</f>
        <v>0.9333924216736909</v>
      </c>
      <c r="F113" s="177">
        <f>4C!H114/4C!$F114</f>
        <v>0.06660757832630906</v>
      </c>
      <c r="G113" s="176">
        <f>4C!J114/4C!$I114</f>
        <v>1</v>
      </c>
      <c r="H113" s="177">
        <f>4C!K114/4C!$I114</f>
        <v>0</v>
      </c>
      <c r="I113" s="176"/>
      <c r="J113" s="177"/>
      <c r="K113" s="176">
        <f>4C!P114/4C!O114</f>
        <v>0.9885784243113386</v>
      </c>
      <c r="L113" s="177">
        <f>4C!Q114/4C!O114</f>
        <v>0.011421575688661444</v>
      </c>
      <c r="M113" s="176">
        <f>4C!S114/4C!R114</f>
        <v>1</v>
      </c>
      <c r="N113" s="177">
        <f>4C!T114/4C!R114</f>
        <v>0</v>
      </c>
      <c r="O113" s="176">
        <f>4C!V114/4C!U114</f>
        <v>1</v>
      </c>
      <c r="P113" s="177">
        <f>4C!W114/4C!U114</f>
        <v>0</v>
      </c>
      <c r="Q113" s="176">
        <v>0</v>
      </c>
      <c r="R113" s="177">
        <v>0</v>
      </c>
      <c r="S113" s="176">
        <f>4C!AB114/4C!AA114</f>
        <v>0.9741591385205676</v>
      </c>
      <c r="T113" s="177">
        <f>4C!AC114/4C!AA114</f>
        <v>0.02584086147943238</v>
      </c>
      <c r="U113" s="176"/>
      <c r="V113" s="177"/>
      <c r="W113" s="176">
        <f>4C!AH114/4C!AG114</f>
        <v>0.9741591385205677</v>
      </c>
      <c r="X113" s="177">
        <f>4C!AI114/4C!AG114</f>
        <v>0.025840861479432382</v>
      </c>
    </row>
    <row r="114" spans="1:24" ht="13.5" hidden="1" outlineLevel="1">
      <c r="A114" s="166">
        <v>43831</v>
      </c>
      <c r="B114" s="597" t="s">
        <v>589</v>
      </c>
      <c r="C114" s="170"/>
      <c r="D114" s="171"/>
      <c r="E114" s="170">
        <f>4C!G115/4C!$F115</f>
        <v>0.8674149333091411</v>
      </c>
      <c r="F114" s="171">
        <f>4C!H115/4C!$F115</f>
        <v>0.13258506669085893</v>
      </c>
      <c r="G114" s="170">
        <f>4C!J115/4C!$I115</f>
        <v>0.9779158162177883</v>
      </c>
      <c r="H114" s="171">
        <f>4C!K115/4C!$I115</f>
        <v>0.022084183782211598</v>
      </c>
      <c r="I114" s="170">
        <f>4C!M115/4C!L115</f>
        <v>1</v>
      </c>
      <c r="J114" s="171">
        <f>4C!N115/4C!L115</f>
        <v>0</v>
      </c>
      <c r="K114" s="170"/>
      <c r="L114" s="171"/>
      <c r="M114" s="170">
        <f>4C!S115/4C!R115</f>
        <v>0.9870518925950339</v>
      </c>
      <c r="N114" s="171">
        <f>4C!T115/4C!R115</f>
        <v>0.012948107404966174</v>
      </c>
      <c r="O114" s="170">
        <f>4C!V115/4C!U115</f>
        <v>0.9802981245273676</v>
      </c>
      <c r="P114" s="171">
        <f>4C!W115/4C!U115</f>
        <v>0.01970187547263227</v>
      </c>
      <c r="Q114" s="170">
        <v>0</v>
      </c>
      <c r="R114" s="171">
        <v>0</v>
      </c>
      <c r="S114" s="170">
        <f>4C!AB115/4C!AA115</f>
        <v>0.9779293462384565</v>
      </c>
      <c r="T114" s="171">
        <f>4C!AC115/4C!AA115</f>
        <v>0.02207065376154343</v>
      </c>
      <c r="U114" s="170"/>
      <c r="V114" s="171"/>
      <c r="W114" s="170">
        <f>4C!AH115/4C!AG115</f>
        <v>0.97806816410646</v>
      </c>
      <c r="X114" s="171">
        <f>4C!AI115/4C!AG115</f>
        <v>0.021931835893539944</v>
      </c>
    </row>
    <row r="115" spans="1:24" ht="13.5" hidden="1" outlineLevel="1">
      <c r="A115" s="166">
        <v>43831</v>
      </c>
      <c r="B115" s="597" t="s">
        <v>590</v>
      </c>
      <c r="C115" s="176"/>
      <c r="D115" s="177"/>
      <c r="E115" s="176">
        <f>4C!G116/4C!$F116</f>
        <v>0.9248032184182104</v>
      </c>
      <c r="F115" s="177">
        <f>4C!H116/4C!$F116</f>
        <v>0.07519678158178951</v>
      </c>
      <c r="G115" s="176">
        <f>4C!J116/4C!$I116</f>
        <v>0.7562007550821618</v>
      </c>
      <c r="H115" s="177">
        <f>4C!K116/4C!$I116</f>
        <v>0.2437992449178381</v>
      </c>
      <c r="I115" s="176">
        <f>4C!M116/4C!L116</f>
        <v>0.7970897504256736</v>
      </c>
      <c r="J115" s="177">
        <f>4C!N116/4C!L116</f>
        <v>0.20291024957432643</v>
      </c>
      <c r="K115" s="176">
        <f>4C!P116/4C!O116</f>
        <v>0.9662567600998911</v>
      </c>
      <c r="L115" s="177">
        <f>4C!Q116/4C!O116</f>
        <v>0.03374323990010885</v>
      </c>
      <c r="M115" s="176">
        <f>4C!S116/4C!R116</f>
        <v>0.8768153824285575</v>
      </c>
      <c r="N115" s="177">
        <f>4C!T116/4C!R116</f>
        <v>0.12318461757144251</v>
      </c>
      <c r="O115" s="176">
        <f>4C!V116/4C!U116</f>
        <v>0.7675439336737133</v>
      </c>
      <c r="P115" s="177">
        <f>4C!W116/4C!U116</f>
        <v>0.2324560663262866</v>
      </c>
      <c r="Q115" s="176">
        <v>0</v>
      </c>
      <c r="R115" s="177">
        <v>0</v>
      </c>
      <c r="S115" s="176">
        <f>4C!AB116/4C!AA116</f>
        <v>0.7819840662579042</v>
      </c>
      <c r="T115" s="177">
        <f>4C!AC116/4C!AA116</f>
        <v>0.21801593374209582</v>
      </c>
      <c r="U115" s="176"/>
      <c r="V115" s="177"/>
      <c r="W115" s="176">
        <f>4C!AH116/4C!AG116</f>
        <v>0.7819840662579042</v>
      </c>
      <c r="X115" s="177">
        <f>4C!AI116/4C!AG116</f>
        <v>0.21801593374209582</v>
      </c>
    </row>
    <row r="116" spans="1:24" ht="13.5" hidden="1" outlineLevel="1">
      <c r="A116" s="166">
        <v>43831</v>
      </c>
      <c r="B116" s="597" t="s">
        <v>591</v>
      </c>
      <c r="C116" s="170"/>
      <c r="D116" s="171"/>
      <c r="E116" s="170"/>
      <c r="F116" s="171"/>
      <c r="G116" s="170">
        <f>4C!J117/4C!$I117</f>
        <v>0.8643753537402996</v>
      </c>
      <c r="H116" s="171">
        <f>4C!K117/4C!$I117</f>
        <v>0.13562464625970044</v>
      </c>
      <c r="I116" s="170">
        <f>4C!M117/4C!L117</f>
        <v>0.6242210137646127</v>
      </c>
      <c r="J116" s="171">
        <f>4C!N117/4C!L117</f>
        <v>0.3757789862353873</v>
      </c>
      <c r="K116" s="170"/>
      <c r="L116" s="171"/>
      <c r="M116" s="170"/>
      <c r="N116" s="171"/>
      <c r="O116" s="170"/>
      <c r="P116" s="171"/>
      <c r="Q116" s="170">
        <v>0</v>
      </c>
      <c r="R116" s="171">
        <v>0</v>
      </c>
      <c r="S116" s="170">
        <f>4C!AB117/4C!AA117</f>
        <v>0.8550292714428667</v>
      </c>
      <c r="T116" s="171">
        <f>4C!AC117/4C!AA117</f>
        <v>0.14497072855713347</v>
      </c>
      <c r="U116" s="170"/>
      <c r="V116" s="171"/>
      <c r="W116" s="170">
        <f>4C!AH117/4C!AG117</f>
        <v>0.8550292714428664</v>
      </c>
      <c r="X116" s="171">
        <f>4C!AI117/4C!AG117</f>
        <v>0.14497072855713344</v>
      </c>
    </row>
    <row r="117" spans="1:24" ht="13.5" hidden="1" outlineLevel="1">
      <c r="A117" s="166">
        <v>43831</v>
      </c>
      <c r="B117" s="597" t="s">
        <v>592</v>
      </c>
      <c r="C117" s="176"/>
      <c r="D117" s="177"/>
      <c r="E117" s="176"/>
      <c r="F117" s="177"/>
      <c r="G117" s="176"/>
      <c r="H117" s="177"/>
      <c r="I117" s="176">
        <f>4C!M118/4C!L118</f>
        <v>1</v>
      </c>
      <c r="J117" s="177">
        <f>4C!N118/4C!L118</f>
        <v>0</v>
      </c>
      <c r="K117" s="176"/>
      <c r="L117" s="177"/>
      <c r="M117" s="176"/>
      <c r="N117" s="177"/>
      <c r="O117" s="176"/>
      <c r="P117" s="177"/>
      <c r="Q117" s="176">
        <v>0</v>
      </c>
      <c r="R117" s="177">
        <v>0</v>
      </c>
      <c r="S117" s="176">
        <f>4C!AB118/4C!AA118</f>
        <v>1</v>
      </c>
      <c r="T117" s="177">
        <f>4C!AC118/4C!AA118</f>
        <v>0</v>
      </c>
      <c r="U117" s="176"/>
      <c r="V117" s="177"/>
      <c r="W117" s="176">
        <f>4C!AH118/4C!AG118</f>
        <v>1</v>
      </c>
      <c r="X117" s="177">
        <f>4C!AI118/4C!AG118</f>
        <v>0</v>
      </c>
    </row>
    <row r="118" spans="1:24" ht="13.5" hidden="1" outlineLevel="1">
      <c r="A118" s="166">
        <v>43831</v>
      </c>
      <c r="B118" s="597" t="s">
        <v>593</v>
      </c>
      <c r="C118" s="170"/>
      <c r="D118" s="171"/>
      <c r="E118" s="170"/>
      <c r="F118" s="171"/>
      <c r="G118" s="170"/>
      <c r="H118" s="171"/>
      <c r="I118" s="170" t="e">
        <f>4C!M119/4C!L119</f>
        <v>#DIV/0!</v>
      </c>
      <c r="J118" s="171" t="e">
        <f>4C!N119/4C!L119</f>
        <v>#DIV/0!</v>
      </c>
      <c r="K118" s="170">
        <f>4C!P119/4C!O119</f>
        <v>0.9724416940696156</v>
      </c>
      <c r="L118" s="171">
        <f>4C!Q119/4C!O119</f>
        <v>0.027558305930384424</v>
      </c>
      <c r="M118" s="170"/>
      <c r="N118" s="171"/>
      <c r="O118" s="170"/>
      <c r="P118" s="171"/>
      <c r="Q118" s="170">
        <v>0</v>
      </c>
      <c r="R118" s="171">
        <v>0</v>
      </c>
      <c r="S118" s="170"/>
      <c r="T118" s="171"/>
      <c r="U118" s="170"/>
      <c r="V118" s="171"/>
      <c r="W118" s="170"/>
      <c r="X118" s="171"/>
    </row>
    <row r="119" spans="1:24" ht="13.5" hidden="1" outlineLevel="1">
      <c r="A119" s="166">
        <v>43831</v>
      </c>
      <c r="B119" s="597" t="s">
        <v>594</v>
      </c>
      <c r="C119" s="176"/>
      <c r="D119" s="177"/>
      <c r="E119" s="176"/>
      <c r="F119" s="177"/>
      <c r="G119" s="176">
        <f>4C!J120/4C!$I120</f>
        <v>1</v>
      </c>
      <c r="H119" s="177">
        <f>4C!K120/4C!$I120</f>
        <v>0</v>
      </c>
      <c r="I119" s="176">
        <f>4C!M120/4C!L120</f>
        <v>0.9798825562908381</v>
      </c>
      <c r="J119" s="177">
        <f>4C!N120/4C!L120</f>
        <v>0.02011744370916193</v>
      </c>
      <c r="K119" s="176">
        <f>4C!P120/4C!O120</f>
        <v>0.13285651868875034</v>
      </c>
      <c r="L119" s="177">
        <f>4C!Q120/4C!O120</f>
        <v>0.8671434813112497</v>
      </c>
      <c r="M119" s="176"/>
      <c r="N119" s="177"/>
      <c r="O119" s="176">
        <f>4C!V120/4C!U120</f>
        <v>1</v>
      </c>
      <c r="P119" s="177">
        <f>4C!W120/4C!U120</f>
        <v>0</v>
      </c>
      <c r="Q119" s="176">
        <v>0</v>
      </c>
      <c r="R119" s="177">
        <v>0</v>
      </c>
      <c r="S119" s="176">
        <f>4C!AB120/4C!AA120</f>
        <v>0.9953847292687895</v>
      </c>
      <c r="T119" s="177">
        <f>4C!AC120/4C!AA120</f>
        <v>0.004615270731210601</v>
      </c>
      <c r="U119" s="176"/>
      <c r="V119" s="177"/>
      <c r="W119" s="176">
        <f>4C!AH120/4C!AG120</f>
        <v>0.9953847292687893</v>
      </c>
      <c r="X119" s="177">
        <f>4C!AI120/4C!AG120</f>
        <v>0.004615270731210601</v>
      </c>
    </row>
    <row r="120" spans="1:24" ht="13.5" hidden="1" outlineLevel="1">
      <c r="A120" s="166">
        <v>43831</v>
      </c>
      <c r="B120" s="597" t="s">
        <v>670</v>
      </c>
      <c r="C120" s="170"/>
      <c r="D120" s="171"/>
      <c r="E120" s="170"/>
      <c r="F120" s="171"/>
      <c r="G120" s="170"/>
      <c r="H120" s="171"/>
      <c r="I120" s="170"/>
      <c r="J120" s="171"/>
      <c r="K120" s="170"/>
      <c r="L120" s="171"/>
      <c r="M120" s="170"/>
      <c r="N120" s="171"/>
      <c r="O120" s="170"/>
      <c r="P120" s="171"/>
      <c r="Q120" s="170">
        <v>0</v>
      </c>
      <c r="R120" s="171">
        <v>0</v>
      </c>
      <c r="S120" s="170">
        <f>4C!AB121/4C!AA121</f>
        <v>1</v>
      </c>
      <c r="T120" s="171">
        <f>4C!AC121/4C!AA121</f>
        <v>0</v>
      </c>
      <c r="U120" s="170"/>
      <c r="V120" s="171"/>
      <c r="W120" s="170"/>
      <c r="X120" s="171"/>
    </row>
    <row r="121" spans="1:24" ht="13.5" hidden="1" outlineLevel="1">
      <c r="A121" s="166">
        <v>43831</v>
      </c>
      <c r="B121" s="597" t="s">
        <v>595</v>
      </c>
      <c r="C121" s="176"/>
      <c r="D121" s="177"/>
      <c r="E121" s="176">
        <f>4C!G122/4C!$F122</f>
        <v>0.9678473677267175</v>
      </c>
      <c r="F121" s="177">
        <f>4C!H122/4C!$F122</f>
        <v>0.0321526322732826</v>
      </c>
      <c r="G121" s="176">
        <f>4C!J122/4C!$I122</f>
        <v>0.9516527367572052</v>
      </c>
      <c r="H121" s="177">
        <f>4C!K122/4C!$I122</f>
        <v>0.04834726324279484</v>
      </c>
      <c r="I121" s="176">
        <f>4C!M122/4C!L122</f>
        <v>0.9343567448528506</v>
      </c>
      <c r="J121" s="177">
        <f>4C!N122/4C!L122</f>
        <v>0.06564325514714944</v>
      </c>
      <c r="K121" s="176">
        <f>4C!P122/4C!O122</f>
        <v>0.9814936345633487</v>
      </c>
      <c r="L121" s="177">
        <f>4C!Q122/4C!O122</f>
        <v>0.01850636543665122</v>
      </c>
      <c r="M121" s="176">
        <f>4C!S122/4C!R122</f>
        <v>0.946709600522121</v>
      </c>
      <c r="N121" s="177">
        <f>4C!T122/4C!R122</f>
        <v>0.053290399477879</v>
      </c>
      <c r="O121" s="176">
        <f>4C!V122/4C!U122</f>
        <v>0.9674252202877193</v>
      </c>
      <c r="P121" s="177">
        <f>4C!W122/4C!U122</f>
        <v>0.032574779712280684</v>
      </c>
      <c r="Q121" s="176">
        <v>0</v>
      </c>
      <c r="R121" s="177">
        <v>0</v>
      </c>
      <c r="S121" s="176">
        <f>4C!AB122/4C!AA122</f>
        <v>0.9431413068006406</v>
      </c>
      <c r="T121" s="177">
        <f>4C!AC122/4C!AA122</f>
        <v>0.05685869319935951</v>
      </c>
      <c r="U121" s="176"/>
      <c r="V121" s="177"/>
      <c r="W121" s="176">
        <f>4C!AH122/4C!AG122</f>
        <v>0.94329034817556</v>
      </c>
      <c r="X121" s="177">
        <f>4C!AI122/4C!AG122</f>
        <v>0.056709651824439905</v>
      </c>
    </row>
    <row r="122" spans="1:24" ht="13.5" hidden="1" outlineLevel="1">
      <c r="A122" s="166">
        <v>43831</v>
      </c>
      <c r="B122" s="597" t="s">
        <v>596</v>
      </c>
      <c r="C122" s="170"/>
      <c r="D122" s="171"/>
      <c r="E122" s="170">
        <f>4C!G123/4C!$F123</f>
        <v>0.9633944244285062</v>
      </c>
      <c r="F122" s="171">
        <f>4C!H123/4C!$F123</f>
        <v>0.03660557557149388</v>
      </c>
      <c r="G122" s="170">
        <f>4C!J123/4C!$I123</f>
        <v>0.9734894118173255</v>
      </c>
      <c r="H122" s="171">
        <f>4C!K123/4C!$I123</f>
        <v>0.026510588182674506</v>
      </c>
      <c r="I122" s="170">
        <f>4C!M123/4C!L123</f>
        <v>0.9663169898610338</v>
      </c>
      <c r="J122" s="171">
        <f>4C!N123/4C!L123</f>
        <v>0.03368301013896614</v>
      </c>
      <c r="K122" s="170"/>
      <c r="L122" s="171"/>
      <c r="M122" s="170">
        <f>4C!S123/4C!R123</f>
        <v>0.9857860115744208</v>
      </c>
      <c r="N122" s="171">
        <f>4C!T123/4C!R123</f>
        <v>0.014213988425579312</v>
      </c>
      <c r="O122" s="170">
        <f>4C!V123/4C!U123</f>
        <v>0.9691515980351555</v>
      </c>
      <c r="P122" s="171">
        <f>4C!W123/4C!U123</f>
        <v>0.030848401964844337</v>
      </c>
      <c r="Q122" s="170">
        <v>0</v>
      </c>
      <c r="R122" s="171">
        <v>0</v>
      </c>
      <c r="S122" s="170">
        <f>4C!AB123/4C!AA123</f>
        <v>0.9726689601557956</v>
      </c>
      <c r="T122" s="171">
        <f>4C!AC123/4C!AA123</f>
        <v>0.027331039844204225</v>
      </c>
      <c r="U122" s="170"/>
      <c r="V122" s="171"/>
      <c r="W122" s="170">
        <f>4C!AH123/4C!AG123</f>
        <v>0.9724576385959862</v>
      </c>
      <c r="X122" s="171">
        <f>4C!AI123/4C!AG123</f>
        <v>0.027542361404013914</v>
      </c>
    </row>
    <row r="123" spans="1:24" ht="13.5" hidden="1" outlineLevel="1">
      <c r="A123" s="166">
        <v>43831</v>
      </c>
      <c r="B123" s="597" t="s">
        <v>597</v>
      </c>
      <c r="C123" s="176"/>
      <c r="D123" s="177"/>
      <c r="E123" s="176">
        <f>4C!G124/4C!$F124</f>
        <v>0</v>
      </c>
      <c r="F123" s="177">
        <f>4C!H124/4C!$F124</f>
        <v>1</v>
      </c>
      <c r="G123" s="176">
        <f>4C!J124/4C!$I124</f>
        <v>0.9942631574309687</v>
      </c>
      <c r="H123" s="177">
        <f>4C!K124/4C!$I124</f>
        <v>0.005736842569031267</v>
      </c>
      <c r="I123" s="176">
        <f>4C!M124/4C!L124</f>
        <v>0.9867775660329614</v>
      </c>
      <c r="J123" s="177">
        <f>4C!N124/4C!L124</f>
        <v>0.013222433967038705</v>
      </c>
      <c r="K123" s="176">
        <f>4C!P124/4C!O124</f>
        <v>1</v>
      </c>
      <c r="L123" s="177">
        <f>4C!Q124/4C!O124</f>
        <v>0</v>
      </c>
      <c r="M123" s="176">
        <f>4C!S124/4C!R124</f>
        <v>0.9651407652628979</v>
      </c>
      <c r="N123" s="177">
        <f>4C!T124/4C!R124</f>
        <v>0.0348592347371021</v>
      </c>
      <c r="O123" s="176">
        <f>4C!V124/4C!U124</f>
        <v>0.9441082101764063</v>
      </c>
      <c r="P123" s="177">
        <f>4C!W124/4C!U124</f>
        <v>0.055891789823593746</v>
      </c>
      <c r="Q123" s="176">
        <v>0</v>
      </c>
      <c r="R123" s="177">
        <v>0</v>
      </c>
      <c r="S123" s="176">
        <f>4C!AB124/4C!AA124</f>
        <v>0.9912598678225149</v>
      </c>
      <c r="T123" s="177">
        <f>4C!AC124/4C!AA124</f>
        <v>0.008740132177485222</v>
      </c>
      <c r="U123" s="176"/>
      <c r="V123" s="177"/>
      <c r="W123" s="176">
        <f>4C!AH124/4C!AG124</f>
        <v>0.9912598678225149</v>
      </c>
      <c r="X123" s="177">
        <f>4C!AI124/4C!AG124</f>
        <v>0.008740132177485222</v>
      </c>
    </row>
    <row r="124" spans="1:24" s="585" customFormat="1" ht="12.75" collapsed="1">
      <c r="A124" s="595">
        <v>43831</v>
      </c>
      <c r="B124" s="599" t="s">
        <v>598</v>
      </c>
      <c r="C124" s="609"/>
      <c r="D124" s="610"/>
      <c r="E124" s="609">
        <f>4C!G125/4C!$F125</f>
        <v>0.9816685374757462</v>
      </c>
      <c r="F124" s="610">
        <f>4C!H125/4C!$F125</f>
        <v>0.018331462524253817</v>
      </c>
      <c r="G124" s="609">
        <f>4C!J125/4C!$I125</f>
        <v>0.976163739358589</v>
      </c>
      <c r="H124" s="610">
        <f>4C!K125/4C!$I125</f>
        <v>0.023833997632909727</v>
      </c>
      <c r="I124" s="609">
        <f>4C!M125/4C!L125</f>
        <v>0.9589422040639679</v>
      </c>
      <c r="J124" s="610">
        <f>4C!N125/4C!L125</f>
        <v>0.041057795936032045</v>
      </c>
      <c r="K124" s="609">
        <f>4C!P125/4C!O125</f>
        <v>0.9387781400876306</v>
      </c>
      <c r="L124" s="610">
        <f>4C!Q125/4C!O125</f>
        <v>0.0612218599123696</v>
      </c>
      <c r="M124" s="609">
        <f>4C!S125/4C!R125</f>
        <v>0.9576679449150921</v>
      </c>
      <c r="N124" s="610">
        <f>4C!T125/4C!R125</f>
        <v>0.04233205508490781</v>
      </c>
      <c r="O124" s="609">
        <f>4C!V125/4C!U125</f>
        <v>0.9520842683687936</v>
      </c>
      <c r="P124" s="610">
        <f>4C!W125/4C!U125</f>
        <v>0.04791573163120662</v>
      </c>
      <c r="Q124" s="609">
        <v>0</v>
      </c>
      <c r="R124" s="610">
        <v>0</v>
      </c>
      <c r="S124" s="609">
        <f>4C!AB125/4C!AA125</f>
        <v>0.9714530592807243</v>
      </c>
      <c r="T124" s="610">
        <f>4C!AC125/4C!AA125</f>
        <v>0.028545418359842843</v>
      </c>
      <c r="U124" s="609"/>
      <c r="V124" s="610"/>
      <c r="W124" s="609">
        <f>4C!AH125/4C!AG125</f>
        <v>0.9714390266067119</v>
      </c>
      <c r="X124" s="610">
        <f>4C!AI125/4C!AG125</f>
        <v>0.028559434317449298</v>
      </c>
    </row>
    <row r="125" spans="1:24" ht="13.5" hidden="1" outlineLevel="1">
      <c r="A125" s="166">
        <v>43862</v>
      </c>
      <c r="B125" s="597" t="s">
        <v>574</v>
      </c>
      <c r="C125" s="176"/>
      <c r="D125" s="177"/>
      <c r="E125" s="176">
        <f>4C!G126/4C!$F126</f>
        <v>0.9787196190890555</v>
      </c>
      <c r="F125" s="177">
        <f>4C!H126/4C!$F126</f>
        <v>0.02128038091094451</v>
      </c>
      <c r="G125" s="176">
        <f>4C!J126/4C!$I126</f>
        <v>0.8817225671995026</v>
      </c>
      <c r="H125" s="177">
        <f>4C!K126/4C!$I126</f>
        <v>0.11827743280049732</v>
      </c>
      <c r="I125" s="176">
        <f>4C!M126/4C!L126</f>
        <v>0.9510132343265015</v>
      </c>
      <c r="J125" s="177">
        <f>4C!N126/4C!L126</f>
        <v>0.04898676567349858</v>
      </c>
      <c r="K125" s="176"/>
      <c r="L125" s="177"/>
      <c r="M125" s="176">
        <f>4C!S126/4C!R126</f>
        <v>0.9074831299436872</v>
      </c>
      <c r="N125" s="177">
        <f>4C!T126/4C!R126</f>
        <v>0.09251687005631287</v>
      </c>
      <c r="O125" s="176">
        <f>4C!V126/4C!U126</f>
        <v>0.9968285786678379</v>
      </c>
      <c r="P125" s="177">
        <f>4C!W126/4C!U126</f>
        <v>0.0031714213321620568</v>
      </c>
      <c r="Q125" s="176">
        <v>0</v>
      </c>
      <c r="R125" s="177">
        <v>0</v>
      </c>
      <c r="S125" s="176">
        <f>4C!AB126/4C!AA126</f>
        <v>0.9552562524381322</v>
      </c>
      <c r="T125" s="177">
        <f>4C!AC126/4C!AA126</f>
        <v>0.04474374756186784</v>
      </c>
      <c r="U125" s="176"/>
      <c r="V125" s="177"/>
      <c r="W125" s="176">
        <f>4C!AH126/4C!AG126</f>
        <v>0.9552562524381323</v>
      </c>
      <c r="X125" s="177">
        <f>4C!AI126/4C!AG126</f>
        <v>0.044743747561867844</v>
      </c>
    </row>
    <row r="126" spans="1:24" ht="13.5" hidden="1" outlineLevel="1">
      <c r="A126" s="166">
        <v>43862</v>
      </c>
      <c r="B126" s="597" t="s">
        <v>576</v>
      </c>
      <c r="C126" s="170"/>
      <c r="D126" s="171"/>
      <c r="E126" s="170"/>
      <c r="F126" s="171"/>
      <c r="G126" s="170">
        <f>4C!J127/4C!$I127</f>
        <v>0.6600998669287529</v>
      </c>
      <c r="H126" s="171">
        <f>4C!K127/4C!$I127</f>
        <v>0.3399001330712471</v>
      </c>
      <c r="I126" s="170">
        <f>4C!M127/4C!L127</f>
        <v>0.6394645252544204</v>
      </c>
      <c r="J126" s="171">
        <f>4C!N127/4C!L127</f>
        <v>0.3605354747455797</v>
      </c>
      <c r="K126" s="170"/>
      <c r="L126" s="171"/>
      <c r="M126" s="170">
        <f>4C!S127/4C!R127</f>
        <v>1</v>
      </c>
      <c r="N126" s="171">
        <f>4C!T127/4C!R127</f>
        <v>0</v>
      </c>
      <c r="O126" s="170">
        <f>4C!V127/4C!U127</f>
        <v>0.42205401375317547</v>
      </c>
      <c r="P126" s="171">
        <f>4C!W127/4C!U127</f>
        <v>0.5779459862468246</v>
      </c>
      <c r="Q126" s="170">
        <v>0</v>
      </c>
      <c r="R126" s="171">
        <v>0</v>
      </c>
      <c r="S126" s="170">
        <f>4C!AB127/4C!AA127</f>
        <v>0.6471195173277074</v>
      </c>
      <c r="T126" s="171">
        <f>4C!AC127/4C!AA127</f>
        <v>0.35288048267229255</v>
      </c>
      <c r="U126" s="170"/>
      <c r="V126" s="171"/>
      <c r="W126" s="170">
        <f>4C!AH127/4C!AG127</f>
        <v>0.6471195173277074</v>
      </c>
      <c r="X126" s="171">
        <f>4C!AI127/4C!AG127</f>
        <v>0.35288048267229255</v>
      </c>
    </row>
    <row r="127" spans="1:24" ht="13.5" hidden="1" outlineLevel="1">
      <c r="A127" s="166">
        <v>43862</v>
      </c>
      <c r="B127" s="597" t="s">
        <v>577</v>
      </c>
      <c r="C127" s="176"/>
      <c r="D127" s="177"/>
      <c r="E127" s="176"/>
      <c r="F127" s="177"/>
      <c r="G127" s="176">
        <f>4C!J128/4C!$I128</f>
        <v>0.9725400002277724</v>
      </c>
      <c r="H127" s="177">
        <f>4C!K128/4C!$I128</f>
        <v>0.027459999772227607</v>
      </c>
      <c r="I127" s="176">
        <f>4C!M128/4C!L128</f>
        <v>0.972536862693538</v>
      </c>
      <c r="J127" s="177">
        <f>4C!N128/4C!L128</f>
        <v>0.027463137306461882</v>
      </c>
      <c r="K127" s="176"/>
      <c r="L127" s="177"/>
      <c r="M127" s="176">
        <f>4C!S128/4C!R128</f>
        <v>0.9785912379815634</v>
      </c>
      <c r="N127" s="177">
        <f>4C!T128/4C!R128</f>
        <v>0.021408762018436406</v>
      </c>
      <c r="O127" s="176">
        <f>4C!V128/4C!U128</f>
        <v>0.9326536539681044</v>
      </c>
      <c r="P127" s="177">
        <f>4C!W128/4C!U128</f>
        <v>0.06734634603189574</v>
      </c>
      <c r="Q127" s="176">
        <v>0</v>
      </c>
      <c r="R127" s="177">
        <v>0</v>
      </c>
      <c r="S127" s="176">
        <f>4C!AB128/4C!AA128</f>
        <v>0.9728111250104765</v>
      </c>
      <c r="T127" s="177">
        <f>4C!AC128/4C!AA128</f>
        <v>0.027188874989523566</v>
      </c>
      <c r="U127" s="176"/>
      <c r="V127" s="177"/>
      <c r="W127" s="176">
        <f>4C!AH128/4C!AG128</f>
        <v>0.972539085424542</v>
      </c>
      <c r="X127" s="177">
        <f>4C!AI128/4C!AG128</f>
        <v>0.027460914575458063</v>
      </c>
    </row>
    <row r="128" spans="1:24" ht="13.5" hidden="1" outlineLevel="1">
      <c r="A128" s="166">
        <v>43862</v>
      </c>
      <c r="B128" s="597" t="s">
        <v>599</v>
      </c>
      <c r="C128" s="170"/>
      <c r="D128" s="171"/>
      <c r="E128" s="170">
        <f>4C!G129/4C!$F129</f>
        <v>0</v>
      </c>
      <c r="F128" s="171">
        <f>4C!H129/4C!$F129</f>
        <v>1</v>
      </c>
      <c r="G128" s="170">
        <f>4C!J129/4C!$I129</f>
        <v>0.9413665862767461</v>
      </c>
      <c r="H128" s="171">
        <f>4C!K129/4C!$I129</f>
        <v>0.05863341372325386</v>
      </c>
      <c r="I128" s="170">
        <f>4C!M129/4C!L129</f>
        <v>0.9470430962676041</v>
      </c>
      <c r="J128" s="171">
        <f>4C!N129/4C!L129</f>
        <v>0.05295690373239606</v>
      </c>
      <c r="K128" s="170">
        <f>4C!P129/4C!O129</f>
        <v>0.8753326682357142</v>
      </c>
      <c r="L128" s="171">
        <f>4C!Q129/4C!O129</f>
        <v>0.12466733176428586</v>
      </c>
      <c r="M128" s="170">
        <f>4C!S129/4C!R129</f>
        <v>0.9444394104294025</v>
      </c>
      <c r="N128" s="171">
        <f>4C!T129/4C!R129</f>
        <v>0.055560589570597535</v>
      </c>
      <c r="O128" s="170">
        <f>4C!V129/4C!U129</f>
        <v>0.9835102788580364</v>
      </c>
      <c r="P128" s="171">
        <f>4C!W129/4C!U129</f>
        <v>0.016489721141963475</v>
      </c>
      <c r="Q128" s="170">
        <v>0</v>
      </c>
      <c r="R128" s="171">
        <v>0</v>
      </c>
      <c r="S128" s="170">
        <f>4C!AB129/4C!AA129</f>
        <v>0.9415395568477823</v>
      </c>
      <c r="T128" s="171">
        <f>4C!AC129/4C!AA129</f>
        <v>0.05846044315221768</v>
      </c>
      <c r="U128" s="170"/>
      <c r="V128" s="171"/>
      <c r="W128" s="170">
        <f>4C!AH129/4C!AG129</f>
        <v>0.9415466740382229</v>
      </c>
      <c r="X128" s="171">
        <f>4C!AI129/4C!AG129</f>
        <v>0.058453325961777165</v>
      </c>
    </row>
    <row r="129" spans="1:24" ht="13.5" hidden="1" outlineLevel="1">
      <c r="A129" s="166">
        <v>43862</v>
      </c>
      <c r="B129" s="597" t="s">
        <v>666</v>
      </c>
      <c r="C129" s="176"/>
      <c r="D129" s="177"/>
      <c r="E129" s="176">
        <f>4C!G130/4C!$F130</f>
        <v>1</v>
      </c>
      <c r="F129" s="177">
        <f>4C!H130/4C!$F130</f>
        <v>0</v>
      </c>
      <c r="G129" s="176">
        <f>4C!J130/4C!$I130</f>
        <v>0.7900052528633162</v>
      </c>
      <c r="H129" s="177">
        <f>4C!K130/4C!$I130</f>
        <v>0.20999474713668378</v>
      </c>
      <c r="I129" s="176">
        <f>4C!M130/4C!L130</f>
        <v>0.7255305476850329</v>
      </c>
      <c r="J129" s="177">
        <f>4C!N130/4C!L130</f>
        <v>0.27446945231496717</v>
      </c>
      <c r="K129" s="176">
        <f>4C!P130/4C!O130</f>
        <v>1</v>
      </c>
      <c r="L129" s="177">
        <f>4C!Q130/4C!O130</f>
        <v>0</v>
      </c>
      <c r="M129" s="176">
        <f>4C!S130/4C!R130</f>
        <v>0.830333392203047</v>
      </c>
      <c r="N129" s="177">
        <f>4C!T130/4C!R130</f>
        <v>0.16966660779695303</v>
      </c>
      <c r="O129" s="176">
        <f>4C!V130/4C!U130</f>
        <v>0.9116942620694376</v>
      </c>
      <c r="P129" s="177">
        <f>4C!W130/4C!U130</f>
        <v>0.08830573793056233</v>
      </c>
      <c r="Q129" s="176">
        <v>0</v>
      </c>
      <c r="R129" s="177">
        <v>0</v>
      </c>
      <c r="S129" s="176">
        <f>4C!AB130/4C!AA130</f>
        <v>0.8134980561025201</v>
      </c>
      <c r="T129" s="177">
        <f>4C!AC130/4C!AA130</f>
        <v>0.18650194389747993</v>
      </c>
      <c r="U129" s="176"/>
      <c r="V129" s="177"/>
      <c r="W129" s="176">
        <f>4C!AH130/4C!AG130</f>
        <v>0.8134980561025201</v>
      </c>
      <c r="X129" s="177">
        <f>4C!AI130/4C!AG130</f>
        <v>0.18650194389747993</v>
      </c>
    </row>
    <row r="130" spans="1:24" ht="13.5" hidden="1" outlineLevel="1">
      <c r="A130" s="166">
        <v>43862</v>
      </c>
      <c r="B130" s="597" t="s">
        <v>580</v>
      </c>
      <c r="C130" s="170"/>
      <c r="D130" s="171"/>
      <c r="E130" s="170"/>
      <c r="F130" s="171"/>
      <c r="G130" s="170">
        <f>4C!J131/4C!$I131</f>
        <v>0.9659286487098548</v>
      </c>
      <c r="H130" s="171">
        <f>4C!K131/4C!$I131</f>
        <v>0.03407135129014506</v>
      </c>
      <c r="I130" s="170">
        <f>4C!M131/4C!L131</f>
        <v>0.8973519088319516</v>
      </c>
      <c r="J130" s="171">
        <f>4C!N131/4C!L131</f>
        <v>0.10264809116804842</v>
      </c>
      <c r="K130" s="170"/>
      <c r="L130" s="171"/>
      <c r="M130" s="170"/>
      <c r="N130" s="171"/>
      <c r="O130" s="170">
        <f>4C!V131/4C!U131</f>
        <v>0.9707792969496646</v>
      </c>
      <c r="P130" s="171">
        <f>4C!W131/4C!U131</f>
        <v>0.029220703050335344</v>
      </c>
      <c r="Q130" s="170">
        <v>0</v>
      </c>
      <c r="R130" s="171">
        <v>0</v>
      </c>
      <c r="S130" s="170">
        <f>4C!AB131/4C!AA131</f>
        <v>0.9563932429704056</v>
      </c>
      <c r="T130" s="171">
        <f>4C!AC131/4C!AA131</f>
        <v>0.04360675702959445</v>
      </c>
      <c r="U130" s="170"/>
      <c r="V130" s="171"/>
      <c r="W130" s="170">
        <f>4C!AH131/4C!AG131</f>
        <v>0.9542823415616923</v>
      </c>
      <c r="X130" s="171">
        <f>4C!AI131/4C!AG131</f>
        <v>0.04571765843830754</v>
      </c>
    </row>
    <row r="131" spans="1:24" ht="13.5" hidden="1" outlineLevel="1">
      <c r="A131" s="166">
        <v>43862</v>
      </c>
      <c r="B131" s="597" t="s">
        <v>581</v>
      </c>
      <c r="C131" s="176"/>
      <c r="D131" s="177"/>
      <c r="E131" s="176">
        <f>4C!G132/4C!$F132</f>
        <v>0.9694696334029764</v>
      </c>
      <c r="F131" s="177">
        <f>4C!H132/4C!$F132</f>
        <v>0.030530366597023538</v>
      </c>
      <c r="G131" s="176">
        <f>4C!J132/4C!$I132</f>
        <v>0.9443443337363098</v>
      </c>
      <c r="H131" s="177">
        <f>4C!K132/4C!$I132</f>
        <v>0.055655666263690194</v>
      </c>
      <c r="I131" s="176"/>
      <c r="J131" s="177"/>
      <c r="K131" s="176">
        <f>4C!P132/4C!O132</f>
        <v>1</v>
      </c>
      <c r="L131" s="177">
        <f>4C!Q132/4C!O132</f>
        <v>0</v>
      </c>
      <c r="M131" s="176">
        <f>4C!S132/4C!R132</f>
        <v>0.975685470665283</v>
      </c>
      <c r="N131" s="177">
        <f>4C!T132/4C!R132</f>
        <v>0.024314529334717016</v>
      </c>
      <c r="O131" s="176">
        <f>4C!V132/4C!U132</f>
        <v>0.9559660756950437</v>
      </c>
      <c r="P131" s="177">
        <f>4C!W132/4C!U132</f>
        <v>0.04403392430495631</v>
      </c>
      <c r="Q131" s="176">
        <v>0</v>
      </c>
      <c r="R131" s="177">
        <v>0</v>
      </c>
      <c r="S131" s="176">
        <f>4C!AB132/4C!AA132</f>
        <v>0.9454529205780936</v>
      </c>
      <c r="T131" s="177">
        <f>4C!AC132/4C!AA132</f>
        <v>0.054547079421906355</v>
      </c>
      <c r="U131" s="176"/>
      <c r="V131" s="177"/>
      <c r="W131" s="176">
        <f>4C!AH132/4C!AG132</f>
        <v>0.9454529205780936</v>
      </c>
      <c r="X131" s="177">
        <f>4C!AI132/4C!AG132</f>
        <v>0.05454707942190636</v>
      </c>
    </row>
    <row r="132" spans="1:24" ht="13.5" hidden="1" outlineLevel="1">
      <c r="A132" s="166">
        <v>43862</v>
      </c>
      <c r="B132" s="597" t="s">
        <v>582</v>
      </c>
      <c r="C132" s="170"/>
      <c r="D132" s="171"/>
      <c r="E132" s="170"/>
      <c r="F132" s="171"/>
      <c r="G132" s="170"/>
      <c r="H132" s="171"/>
      <c r="I132" s="170"/>
      <c r="J132" s="171"/>
      <c r="K132" s="170">
        <f>4C!P133/4C!O133</f>
        <v>0.9838515965735373</v>
      </c>
      <c r="L132" s="171">
        <f>4C!Q133/4C!O133</f>
        <v>0.016148403426462857</v>
      </c>
      <c r="M132" s="170"/>
      <c r="N132" s="171"/>
      <c r="O132" s="170"/>
      <c r="P132" s="171"/>
      <c r="Q132" s="170">
        <v>0</v>
      </c>
      <c r="R132" s="171">
        <v>0</v>
      </c>
      <c r="S132" s="170"/>
      <c r="T132" s="171"/>
      <c r="U132" s="170"/>
      <c r="V132" s="171"/>
      <c r="W132" s="170"/>
      <c r="X132" s="171"/>
    </row>
    <row r="133" spans="1:24" ht="13.5" hidden="1" outlineLevel="1">
      <c r="A133" s="166">
        <v>43862</v>
      </c>
      <c r="B133" s="597" t="s">
        <v>584</v>
      </c>
      <c r="C133" s="176"/>
      <c r="D133" s="177"/>
      <c r="E133" s="176">
        <f>4C!G134/4C!$F134</f>
        <v>0.9927227149213512</v>
      </c>
      <c r="F133" s="177">
        <f>4C!H134/4C!$F134</f>
        <v>0.00727728507864881</v>
      </c>
      <c r="G133" s="176">
        <f>4C!J134/4C!$I134</f>
        <v>0.9890612502849437</v>
      </c>
      <c r="H133" s="177">
        <f>4C!K134/4C!$I134</f>
        <v>0.010931015938223064</v>
      </c>
      <c r="I133" s="176">
        <f>4C!M134/4C!L134</f>
        <v>0.8051255380620344</v>
      </c>
      <c r="J133" s="177">
        <f>4C!N134/4C!L134</f>
        <v>0.19487446193796565</v>
      </c>
      <c r="K133" s="176">
        <f>4C!P134/4C!O134</f>
        <v>0.990358393445988</v>
      </c>
      <c r="L133" s="177">
        <f>4C!Q134/4C!O134</f>
        <v>0.00964160655401207</v>
      </c>
      <c r="M133" s="176">
        <f>4C!S134/4C!R134</f>
        <v>0.9496481597027835</v>
      </c>
      <c r="N133" s="177">
        <f>4C!T134/4C!R134</f>
        <v>0.05035184029721664</v>
      </c>
      <c r="O133" s="176">
        <f>4C!V134/4C!U134</f>
        <v>0.9740771202850589</v>
      </c>
      <c r="P133" s="177">
        <f>4C!W134/4C!U134</f>
        <v>0.025922879714941133</v>
      </c>
      <c r="Q133" s="176">
        <v>0</v>
      </c>
      <c r="R133" s="177">
        <v>0</v>
      </c>
      <c r="S133" s="176">
        <f>4C!AB134/4C!AA134</f>
        <v>0.9887410373916573</v>
      </c>
      <c r="T133" s="177">
        <f>4C!AC134/4C!AA134</f>
        <v>0.011251756662713485</v>
      </c>
      <c r="U133" s="176"/>
      <c r="V133" s="177"/>
      <c r="W133" s="176">
        <f>4C!AH134/4C!AG134</f>
        <v>0.9887516032631737</v>
      </c>
      <c r="X133" s="177">
        <f>4C!AI134/4C!AG134</f>
        <v>0.011241180938116041</v>
      </c>
    </row>
    <row r="134" spans="1:24" ht="13.5" hidden="1" outlineLevel="1">
      <c r="A134" s="166">
        <v>43862</v>
      </c>
      <c r="B134" s="597" t="s">
        <v>585</v>
      </c>
      <c r="C134" s="170"/>
      <c r="D134" s="171"/>
      <c r="E134" s="170">
        <f>4C!G135/4C!$F135</f>
        <v>0.990273963420959</v>
      </c>
      <c r="F134" s="171">
        <f>4C!H135/4C!$F135</f>
        <v>0.00972603657904114</v>
      </c>
      <c r="G134" s="170">
        <f>4C!J135/4C!$I135</f>
        <v>0.9592892687691554</v>
      </c>
      <c r="H134" s="171">
        <f>4C!K135/4C!$I135</f>
        <v>0.040710731230844566</v>
      </c>
      <c r="I134" s="170">
        <f>4C!M135/4C!L135</f>
        <v>1</v>
      </c>
      <c r="J134" s="171">
        <f>4C!N135/4C!L135</f>
        <v>0</v>
      </c>
      <c r="K134" s="170">
        <f>4C!P135/4C!O135</f>
        <v>0.9696817950256773</v>
      </c>
      <c r="L134" s="171">
        <f>4C!Q135/4C!O135</f>
        <v>0.030318204974322582</v>
      </c>
      <c r="M134" s="170">
        <f>4C!S135/4C!R135</f>
        <v>0.9902899851237994</v>
      </c>
      <c r="N134" s="171">
        <f>4C!T135/4C!R135</f>
        <v>0.009710014876200494</v>
      </c>
      <c r="O134" s="170">
        <f>4C!V135/4C!U135</f>
        <v>0.999882201745596</v>
      </c>
      <c r="P134" s="171">
        <f>4C!W135/4C!U135</f>
        <v>0.00011779825440384569</v>
      </c>
      <c r="Q134" s="170">
        <v>0</v>
      </c>
      <c r="R134" s="171">
        <v>0</v>
      </c>
      <c r="S134" s="170">
        <f>4C!AB135/4C!AA135</f>
        <v>0.974995975839395</v>
      </c>
      <c r="T134" s="171">
        <f>4C!AC135/4C!AA135</f>
        <v>0.02500402416060505</v>
      </c>
      <c r="U134" s="170"/>
      <c r="V134" s="171"/>
      <c r="W134" s="170">
        <f>4C!AH135/4C!AG135</f>
        <v>0.974995975839395</v>
      </c>
      <c r="X134" s="171">
        <f>4C!AI135/4C!AG135</f>
        <v>0.025004024160605057</v>
      </c>
    </row>
    <row r="135" spans="1:24" ht="13.5" hidden="1" outlineLevel="1">
      <c r="A135" s="166">
        <v>43862</v>
      </c>
      <c r="B135" s="597" t="s">
        <v>586</v>
      </c>
      <c r="C135" s="176"/>
      <c r="D135" s="177"/>
      <c r="E135" s="176">
        <f>4C!G136/4C!$F136</f>
        <v>1</v>
      </c>
      <c r="F135" s="177">
        <f>4C!H136/4C!$F136</f>
        <v>0</v>
      </c>
      <c r="G135" s="176">
        <f>4C!J136/4C!$I136</f>
        <v>0.985355889010286</v>
      </c>
      <c r="H135" s="177">
        <f>4C!K136/4C!$I136</f>
        <v>0.01464411098971399</v>
      </c>
      <c r="I135" s="176"/>
      <c r="J135" s="177"/>
      <c r="K135" s="176"/>
      <c r="L135" s="177"/>
      <c r="M135" s="176"/>
      <c r="N135" s="177"/>
      <c r="O135" s="176">
        <f>4C!V136/4C!U136</f>
        <v>0.4938827686880269</v>
      </c>
      <c r="P135" s="177">
        <f>4C!W136/4C!U136</f>
        <v>0.5061172313119732</v>
      </c>
      <c r="Q135" s="176">
        <v>0</v>
      </c>
      <c r="R135" s="177">
        <v>0</v>
      </c>
      <c r="S135" s="176">
        <f>4C!AB136/4C!AA136</f>
        <v>0.9864383174239845</v>
      </c>
      <c r="T135" s="177">
        <f>4C!AC136/4C!AA136</f>
        <v>0.013561682576015541</v>
      </c>
      <c r="U135" s="176"/>
      <c r="V135" s="177"/>
      <c r="W135" s="176">
        <f>4C!AH136/4C!AG136</f>
        <v>0.9864383174239845</v>
      </c>
      <c r="X135" s="177">
        <f>4C!AI136/4C!AG136</f>
        <v>0.013561682576015541</v>
      </c>
    </row>
    <row r="136" spans="1:24" ht="13.5" hidden="1" outlineLevel="1">
      <c r="A136" s="166">
        <v>43862</v>
      </c>
      <c r="B136" s="597" t="s">
        <v>587</v>
      </c>
      <c r="C136" s="170"/>
      <c r="D136" s="171"/>
      <c r="E136" s="170">
        <f>4C!G137/4C!$F137</f>
        <v>0.9649335679166231</v>
      </c>
      <c r="F136" s="171">
        <f>4C!H137/4C!$F137</f>
        <v>0.035066432083377015</v>
      </c>
      <c r="G136" s="170">
        <f>4C!J137/4C!$I137</f>
        <v>0.9814153725968158</v>
      </c>
      <c r="H136" s="171">
        <f>4C!K137/4C!$I137</f>
        <v>0.018584627403184284</v>
      </c>
      <c r="I136" s="170">
        <f>4C!M137/4C!L137</f>
        <v>0.9657124197221321</v>
      </c>
      <c r="J136" s="171">
        <f>4C!N137/4C!L137</f>
        <v>0.03428758027786801</v>
      </c>
      <c r="K136" s="170">
        <f>4C!P137/4C!O137</f>
        <v>0.9834363388188841</v>
      </c>
      <c r="L136" s="171">
        <f>4C!Q137/4C!O137</f>
        <v>0.016563661181115918</v>
      </c>
      <c r="M136" s="170">
        <f>4C!S137/4C!R137</f>
        <v>0.9862193846391816</v>
      </c>
      <c r="N136" s="171">
        <f>4C!T137/4C!R137</f>
        <v>0.013780615360818416</v>
      </c>
      <c r="O136" s="170">
        <f>4C!V137/4C!U137</f>
        <v>0.9496856814916531</v>
      </c>
      <c r="P136" s="171">
        <f>4C!W137/4C!U137</f>
        <v>0.05031431850834677</v>
      </c>
      <c r="Q136" s="170">
        <v>0</v>
      </c>
      <c r="R136" s="171">
        <v>0</v>
      </c>
      <c r="S136" s="170">
        <f>4C!AB137/4C!AA137</f>
        <v>0.9713920107789815</v>
      </c>
      <c r="T136" s="171">
        <f>4C!AC137/4C!AA137</f>
        <v>0.028607989221018478</v>
      </c>
      <c r="U136" s="170"/>
      <c r="V136" s="171"/>
      <c r="W136" s="170">
        <f>4C!AH137/4C!AG137</f>
        <v>0.9714056804907089</v>
      </c>
      <c r="X136" s="171">
        <f>4C!AI137/4C!AG137</f>
        <v>0.028594319509291206</v>
      </c>
    </row>
    <row r="137" spans="1:24" ht="13.5" hidden="1" outlineLevel="1">
      <c r="A137" s="166">
        <v>43862</v>
      </c>
      <c r="B137" s="597" t="s">
        <v>588</v>
      </c>
      <c r="C137" s="176"/>
      <c r="D137" s="177"/>
      <c r="E137" s="176">
        <f>4C!G138/4C!$F138</f>
        <v>0.9315591473783712</v>
      </c>
      <c r="F137" s="177">
        <f>4C!H138/4C!$F138</f>
        <v>0.06844085262162887</v>
      </c>
      <c r="G137" s="176">
        <f>4C!J138/4C!$I138</f>
        <v>1</v>
      </c>
      <c r="H137" s="177">
        <f>4C!K138/4C!$I138</f>
        <v>0</v>
      </c>
      <c r="I137" s="176"/>
      <c r="J137" s="177"/>
      <c r="K137" s="176">
        <f>4C!P138/4C!O138</f>
        <v>0.9883543304237471</v>
      </c>
      <c r="L137" s="177">
        <f>4C!Q138/4C!O138</f>
        <v>0.011645669576252958</v>
      </c>
      <c r="M137" s="176">
        <f>4C!S138/4C!R138</f>
        <v>1</v>
      </c>
      <c r="N137" s="177">
        <f>4C!T138/4C!R138</f>
        <v>0</v>
      </c>
      <c r="O137" s="176">
        <f>4C!V138/4C!U138</f>
        <v>1</v>
      </c>
      <c r="P137" s="177">
        <f>4C!W138/4C!U138</f>
        <v>0</v>
      </c>
      <c r="Q137" s="176">
        <v>0</v>
      </c>
      <c r="R137" s="177">
        <v>0</v>
      </c>
      <c r="S137" s="176">
        <f>4C!AB138/4C!AA138</f>
        <v>0.9735823776491632</v>
      </c>
      <c r="T137" s="177">
        <f>4C!AC138/4C!AA138</f>
        <v>0.02641762235083678</v>
      </c>
      <c r="U137" s="176"/>
      <c r="V137" s="177"/>
      <c r="W137" s="176">
        <f>4C!AH138/4C!AG138</f>
        <v>0.9735823776491632</v>
      </c>
      <c r="X137" s="177">
        <f>4C!AI138/4C!AG138</f>
        <v>0.02641762235083678</v>
      </c>
    </row>
    <row r="138" spans="1:24" ht="13.5" hidden="1" outlineLevel="1">
      <c r="A138" s="166">
        <v>43862</v>
      </c>
      <c r="B138" s="597" t="s">
        <v>589</v>
      </c>
      <c r="C138" s="170"/>
      <c r="D138" s="171"/>
      <c r="E138" s="170">
        <f>4C!G139/4C!$F139</f>
        <v>0.8670089365133229</v>
      </c>
      <c r="F138" s="171">
        <f>4C!H139/4C!$F139</f>
        <v>0.13299106348667714</v>
      </c>
      <c r="G138" s="170">
        <f>4C!J139/4C!$I139</f>
        <v>0.9762753259916919</v>
      </c>
      <c r="H138" s="171">
        <f>4C!K139/4C!$I139</f>
        <v>0.0237246740083082</v>
      </c>
      <c r="I138" s="170">
        <f>4C!M139/4C!L139</f>
        <v>1</v>
      </c>
      <c r="J138" s="171">
        <f>4C!N139/4C!L139</f>
        <v>0</v>
      </c>
      <c r="K138" s="170"/>
      <c r="L138" s="171"/>
      <c r="M138" s="170">
        <f>4C!S139/4C!R139</f>
        <v>0.986272861490106</v>
      </c>
      <c r="N138" s="171">
        <f>4C!T139/4C!R139</f>
        <v>0.013727138509894068</v>
      </c>
      <c r="O138" s="170">
        <f>4C!V139/4C!U139</f>
        <v>0.9774756972189498</v>
      </c>
      <c r="P138" s="171">
        <f>4C!W139/4C!U139</f>
        <v>0.022524302781050023</v>
      </c>
      <c r="Q138" s="170">
        <v>0</v>
      </c>
      <c r="R138" s="171">
        <v>0</v>
      </c>
      <c r="S138" s="170">
        <f>4C!AB139/4C!AA139</f>
        <v>0.9763542153832275</v>
      </c>
      <c r="T138" s="171">
        <f>4C!AC139/4C!AA139</f>
        <v>0.02364578461677238</v>
      </c>
      <c r="U138" s="170"/>
      <c r="V138" s="171"/>
      <c r="W138" s="170">
        <f>4C!AH139/4C!AG139</f>
        <v>0.9764581255235166</v>
      </c>
      <c r="X138" s="171">
        <f>4C!AI139/4C!AG139</f>
        <v>0.023541874476483565</v>
      </c>
    </row>
    <row r="139" spans="1:24" ht="13.5" hidden="1" outlineLevel="1">
      <c r="A139" s="166">
        <v>43862</v>
      </c>
      <c r="B139" s="597" t="s">
        <v>590</v>
      </c>
      <c r="C139" s="176"/>
      <c r="D139" s="177"/>
      <c r="E139" s="176">
        <f>4C!G140/4C!$F140</f>
        <v>0.9290110604035522</v>
      </c>
      <c r="F139" s="177">
        <f>4C!H140/4C!$F140</f>
        <v>0.07098893959644781</v>
      </c>
      <c r="G139" s="176">
        <f>4C!J140/4C!$I140</f>
        <v>0.7556158155844226</v>
      </c>
      <c r="H139" s="177">
        <f>4C!K140/4C!$I140</f>
        <v>0.24438418441557735</v>
      </c>
      <c r="I139" s="176">
        <f>4C!M140/4C!L140</f>
        <v>0.7961555259629356</v>
      </c>
      <c r="J139" s="177">
        <f>4C!N140/4C!L140</f>
        <v>0.20384447403706452</v>
      </c>
      <c r="K139" s="176">
        <f>4C!P140/4C!O140</f>
        <v>0.9834232127972451</v>
      </c>
      <c r="L139" s="177">
        <f>4C!Q140/4C!O140</f>
        <v>0.016576787202755017</v>
      </c>
      <c r="M139" s="176">
        <f>4C!S140/4C!R140</f>
        <v>0.8774876737305788</v>
      </c>
      <c r="N139" s="177">
        <f>4C!T140/4C!R140</f>
        <v>0.12251232626942128</v>
      </c>
      <c r="O139" s="176">
        <f>4C!V140/4C!U140</f>
        <v>0.774407017655702</v>
      </c>
      <c r="P139" s="177">
        <f>4C!W140/4C!U140</f>
        <v>0.22559298234429795</v>
      </c>
      <c r="Q139" s="176">
        <v>0</v>
      </c>
      <c r="R139" s="177">
        <v>0</v>
      </c>
      <c r="S139" s="176">
        <f>4C!AB140/4C!AA140</f>
        <v>0.7816344119544487</v>
      </c>
      <c r="T139" s="177">
        <f>4C!AC140/4C!AA140</f>
        <v>0.21836558804555117</v>
      </c>
      <c r="U139" s="176"/>
      <c r="V139" s="177"/>
      <c r="W139" s="176">
        <f>4C!AH140/4C!AG140</f>
        <v>0.7816344119544488</v>
      </c>
      <c r="X139" s="177">
        <f>4C!AI140/4C!AG140</f>
        <v>0.2183655880455512</v>
      </c>
    </row>
    <row r="140" spans="1:24" ht="13.5" hidden="1" outlineLevel="1">
      <c r="A140" s="166">
        <v>43862</v>
      </c>
      <c r="B140" s="597" t="s">
        <v>591</v>
      </c>
      <c r="C140" s="170"/>
      <c r="D140" s="171"/>
      <c r="E140" s="170"/>
      <c r="F140" s="171"/>
      <c r="G140" s="170">
        <f>4C!J141/4C!$I141</f>
        <v>0.9009391602090364</v>
      </c>
      <c r="H140" s="171">
        <f>4C!K141/4C!$I141</f>
        <v>0.09906083979096358</v>
      </c>
      <c r="I140" s="170">
        <f>4C!M141/4C!L141</f>
        <v>0.6130522870559528</v>
      </c>
      <c r="J140" s="171">
        <f>4C!N141/4C!L141</f>
        <v>0.3869477129440473</v>
      </c>
      <c r="K140" s="170"/>
      <c r="L140" s="171"/>
      <c r="M140" s="170"/>
      <c r="N140" s="171"/>
      <c r="O140" s="170"/>
      <c r="P140" s="171"/>
      <c r="Q140" s="170">
        <v>0</v>
      </c>
      <c r="R140" s="171">
        <v>0</v>
      </c>
      <c r="S140" s="170">
        <f>4C!AB141/4C!AA141</f>
        <v>0.8891964798228517</v>
      </c>
      <c r="T140" s="171">
        <f>4C!AC141/4C!AA141</f>
        <v>0.11080352017714844</v>
      </c>
      <c r="U140" s="170"/>
      <c r="V140" s="171"/>
      <c r="W140" s="170">
        <f>4C!AH141/4C!AG141</f>
        <v>0.8891964798228517</v>
      </c>
      <c r="X140" s="171">
        <f>4C!AI141/4C!AG141</f>
        <v>0.11080352017714845</v>
      </c>
    </row>
    <row r="141" spans="1:24" ht="13.5" hidden="1" outlineLevel="1">
      <c r="A141" s="166">
        <v>43862</v>
      </c>
      <c r="B141" s="597" t="s">
        <v>592</v>
      </c>
      <c r="C141" s="176"/>
      <c r="D141" s="177"/>
      <c r="E141" s="176"/>
      <c r="F141" s="177"/>
      <c r="G141" s="176"/>
      <c r="H141" s="177"/>
      <c r="I141" s="176">
        <f>4C!M142/4C!L142</f>
        <v>1</v>
      </c>
      <c r="J141" s="177">
        <f>4C!N142/4C!L142</f>
        <v>0</v>
      </c>
      <c r="K141" s="176"/>
      <c r="L141" s="177"/>
      <c r="M141" s="176"/>
      <c r="N141" s="177"/>
      <c r="O141" s="176"/>
      <c r="P141" s="177"/>
      <c r="Q141" s="176">
        <v>0</v>
      </c>
      <c r="R141" s="177">
        <v>0</v>
      </c>
      <c r="S141" s="176">
        <f>4C!AB142/4C!AA142</f>
        <v>1</v>
      </c>
      <c r="T141" s="177">
        <f>4C!AC142/4C!AA142</f>
        <v>0</v>
      </c>
      <c r="U141" s="176"/>
      <c r="V141" s="177"/>
      <c r="W141" s="176">
        <f>4C!AH142/4C!AG142</f>
        <v>1</v>
      </c>
      <c r="X141" s="177">
        <f>4C!AI142/4C!AG142</f>
        <v>0</v>
      </c>
    </row>
    <row r="142" spans="1:24" ht="13.5" hidden="1" outlineLevel="1">
      <c r="A142" s="166">
        <v>43862</v>
      </c>
      <c r="B142" s="597" t="s">
        <v>593</v>
      </c>
      <c r="C142" s="170"/>
      <c r="D142" s="171"/>
      <c r="E142" s="170"/>
      <c r="F142" s="171"/>
      <c r="G142" s="170"/>
      <c r="H142" s="171"/>
      <c r="I142" s="170"/>
      <c r="J142" s="171"/>
      <c r="K142" s="170">
        <f>4C!P143/4C!O143</f>
        <v>0.9474450296645786</v>
      </c>
      <c r="L142" s="171">
        <f>4C!Q143/4C!O143</f>
        <v>0.05255497033542147</v>
      </c>
      <c r="M142" s="170"/>
      <c r="N142" s="171"/>
      <c r="O142" s="170"/>
      <c r="P142" s="171"/>
      <c r="Q142" s="170">
        <v>0</v>
      </c>
      <c r="R142" s="171">
        <v>0</v>
      </c>
      <c r="S142" s="170"/>
      <c r="T142" s="171"/>
      <c r="U142" s="170"/>
      <c r="V142" s="171"/>
      <c r="W142" s="170"/>
      <c r="X142" s="171"/>
    </row>
    <row r="143" spans="1:24" ht="13.5" hidden="1" outlineLevel="1">
      <c r="A143" s="166">
        <v>43862</v>
      </c>
      <c r="B143" s="597" t="s">
        <v>594</v>
      </c>
      <c r="C143" s="176"/>
      <c r="D143" s="177"/>
      <c r="E143" s="176"/>
      <c r="F143" s="177"/>
      <c r="G143" s="176">
        <f>4C!J144/4C!$I144</f>
        <v>1</v>
      </c>
      <c r="H143" s="177">
        <f>4C!K144/4C!$I144</f>
        <v>0</v>
      </c>
      <c r="I143" s="176">
        <f>4C!M144/4C!L144</f>
        <v>0.9841833375377469</v>
      </c>
      <c r="J143" s="177">
        <f>4C!N144/4C!L144</f>
        <v>0.01581666246225296</v>
      </c>
      <c r="K143" s="176">
        <f>4C!P144/4C!O144</f>
        <v>0.1252216108310311</v>
      </c>
      <c r="L143" s="177">
        <f>4C!Q144/4C!O144</f>
        <v>0.8747783891689689</v>
      </c>
      <c r="M143" s="176"/>
      <c r="N143" s="177"/>
      <c r="O143" s="176">
        <f>4C!V144/4C!U144</f>
        <v>1</v>
      </c>
      <c r="P143" s="177">
        <f>4C!W144/4C!U144</f>
        <v>0</v>
      </c>
      <c r="Q143" s="176">
        <v>0</v>
      </c>
      <c r="R143" s="177">
        <v>0</v>
      </c>
      <c r="S143" s="176">
        <f>4C!AB144/4C!AA144</f>
        <v>0.9963606324860781</v>
      </c>
      <c r="T143" s="177">
        <f>4C!AC144/4C!AA144</f>
        <v>0.0036393675139219967</v>
      </c>
      <c r="U143" s="176"/>
      <c r="V143" s="177"/>
      <c r="W143" s="176">
        <f>4C!AH144/4C!AG144</f>
        <v>0.9963606324860781</v>
      </c>
      <c r="X143" s="177">
        <f>4C!AI144/4C!AG144</f>
        <v>0.0036393675139219967</v>
      </c>
    </row>
    <row r="144" spans="1:24" ht="13.5" hidden="1" outlineLevel="1">
      <c r="A144" s="166">
        <v>43862</v>
      </c>
      <c r="B144" s="597" t="s">
        <v>670</v>
      </c>
      <c r="C144" s="170"/>
      <c r="D144" s="171"/>
      <c r="E144" s="170"/>
      <c r="F144" s="171"/>
      <c r="G144" s="170"/>
      <c r="H144" s="171"/>
      <c r="I144" s="170"/>
      <c r="J144" s="171"/>
      <c r="K144" s="170"/>
      <c r="L144" s="171"/>
      <c r="M144" s="170"/>
      <c r="N144" s="171"/>
      <c r="O144" s="170"/>
      <c r="P144" s="171"/>
      <c r="Q144" s="170">
        <v>0</v>
      </c>
      <c r="R144" s="171">
        <v>0</v>
      </c>
      <c r="S144" s="170">
        <f>4C!AB145/4C!AA145</f>
        <v>1</v>
      </c>
      <c r="T144" s="171">
        <f>4C!AC145/4C!AA145</f>
        <v>0</v>
      </c>
      <c r="U144" s="170"/>
      <c r="V144" s="171"/>
      <c r="W144" s="170"/>
      <c r="X144" s="171"/>
    </row>
    <row r="145" spans="1:24" ht="13.5" hidden="1" outlineLevel="1">
      <c r="A145" s="166">
        <v>43862</v>
      </c>
      <c r="B145" s="597" t="s">
        <v>595</v>
      </c>
      <c r="C145" s="176"/>
      <c r="D145" s="177"/>
      <c r="E145" s="176">
        <f>4C!G146/4C!$F146</f>
        <v>0.9689041820424587</v>
      </c>
      <c r="F145" s="177">
        <f>4C!H146/4C!$F146</f>
        <v>0.031095817957541357</v>
      </c>
      <c r="G145" s="176">
        <f>4C!J146/4C!$I146</f>
        <v>0.953018051168793</v>
      </c>
      <c r="H145" s="177">
        <f>4C!K146/4C!$I146</f>
        <v>0.04698194883120702</v>
      </c>
      <c r="I145" s="176">
        <f>4C!M146/4C!L146</f>
        <v>0.9356042885420316</v>
      </c>
      <c r="J145" s="177">
        <f>4C!N146/4C!L146</f>
        <v>0.06439571145796834</v>
      </c>
      <c r="K145" s="176">
        <f>4C!P146/4C!O146</f>
        <v>0.982563366719603</v>
      </c>
      <c r="L145" s="177">
        <f>4C!Q146/4C!O146</f>
        <v>0.01743663328039688</v>
      </c>
      <c r="M145" s="176">
        <f>4C!S146/4C!R146</f>
        <v>0.9484106434518647</v>
      </c>
      <c r="N145" s="177">
        <f>4C!T146/4C!R146</f>
        <v>0.05158935654813535</v>
      </c>
      <c r="O145" s="176">
        <f>4C!V146/4C!U146</f>
        <v>0.9687499406084713</v>
      </c>
      <c r="P145" s="177">
        <f>4C!W146/4C!U146</f>
        <v>0.03125005939152866</v>
      </c>
      <c r="Q145" s="176">
        <v>0</v>
      </c>
      <c r="R145" s="177">
        <v>0</v>
      </c>
      <c r="S145" s="176">
        <f>4C!AB146/4C!AA146</f>
        <v>0.9446179936989876</v>
      </c>
      <c r="T145" s="177">
        <f>4C!AC146/4C!AA146</f>
        <v>0.05538200630101238</v>
      </c>
      <c r="U145" s="176"/>
      <c r="V145" s="177"/>
      <c r="W145" s="176">
        <f>4C!AH146/4C!AG146</f>
        <v>0.9446901466823096</v>
      </c>
      <c r="X145" s="177">
        <f>4C!AI146/4C!AG146</f>
        <v>0.055309853317690436</v>
      </c>
    </row>
    <row r="146" spans="1:24" ht="13.5" hidden="1" outlineLevel="1">
      <c r="A146" s="166">
        <v>43862</v>
      </c>
      <c r="B146" s="597" t="s">
        <v>596</v>
      </c>
      <c r="C146" s="170"/>
      <c r="D146" s="171"/>
      <c r="E146" s="170">
        <f>4C!G147/4C!$F147</f>
        <v>0.9621129801860696</v>
      </c>
      <c r="F146" s="171">
        <f>4C!H147/4C!$F147</f>
        <v>0.03788701981393031</v>
      </c>
      <c r="G146" s="170">
        <f>4C!J147/4C!$I147</f>
        <v>0.9732879377777935</v>
      </c>
      <c r="H146" s="171">
        <f>4C!K147/4C!$I147</f>
        <v>0.026712062222206547</v>
      </c>
      <c r="I146" s="170">
        <f>4C!M147/4C!L147</f>
        <v>0.9637187314575442</v>
      </c>
      <c r="J146" s="171">
        <f>4C!N147/4C!L147</f>
        <v>0.03628126854245573</v>
      </c>
      <c r="K146" s="170"/>
      <c r="L146" s="171"/>
      <c r="M146" s="170">
        <f>4C!S147/4C!R147</f>
        <v>0.985702229198796</v>
      </c>
      <c r="N146" s="171">
        <f>4C!T147/4C!R147</f>
        <v>0.014297770801203947</v>
      </c>
      <c r="O146" s="170">
        <f>4C!V147/4C!U147</f>
        <v>0.9690716779650147</v>
      </c>
      <c r="P146" s="171">
        <f>4C!W147/4C!U147</f>
        <v>0.0309283220349854</v>
      </c>
      <c r="Q146" s="170">
        <v>0</v>
      </c>
      <c r="R146" s="171">
        <v>0</v>
      </c>
      <c r="S146" s="170">
        <f>4C!AB147/4C!AA147</f>
        <v>0.9722541737717116</v>
      </c>
      <c r="T146" s="171">
        <f>4C!AC147/4C!AA147</f>
        <v>0.02774582622828828</v>
      </c>
      <c r="U146" s="170"/>
      <c r="V146" s="171"/>
      <c r="W146" s="170">
        <f>4C!AH147/4C!AG147</f>
        <v>0.972041527236668</v>
      </c>
      <c r="X146" s="171">
        <f>4C!AI147/4C!AG147</f>
        <v>0.02795847276333204</v>
      </c>
    </row>
    <row r="147" spans="1:24" ht="13.5" hidden="1" outlineLevel="1">
      <c r="A147" s="166">
        <v>43862</v>
      </c>
      <c r="B147" s="597" t="s">
        <v>597</v>
      </c>
      <c r="C147" s="176"/>
      <c r="D147" s="177"/>
      <c r="E147" s="176">
        <f>4C!G148/4C!$F148</f>
        <v>0</v>
      </c>
      <c r="F147" s="177">
        <f>4C!H148/4C!$F148</f>
        <v>1</v>
      </c>
      <c r="G147" s="176">
        <f>4C!J148/4C!$I148</f>
        <v>0.994783861618914</v>
      </c>
      <c r="H147" s="177">
        <f>4C!K148/4C!$I148</f>
        <v>0.005216138381085967</v>
      </c>
      <c r="I147" s="176">
        <f>4C!M148/4C!L148</f>
        <v>0.987013955427084</v>
      </c>
      <c r="J147" s="177">
        <f>4C!N148/4C!L148</f>
        <v>0.012986044572915979</v>
      </c>
      <c r="K147" s="176">
        <f>4C!P148/4C!O148</f>
        <v>1</v>
      </c>
      <c r="L147" s="177">
        <f>4C!Q148/4C!O148</f>
        <v>0</v>
      </c>
      <c r="M147" s="176">
        <f>4C!S148/4C!R148</f>
        <v>0.9670790492739535</v>
      </c>
      <c r="N147" s="177">
        <f>4C!T148/4C!R148</f>
        <v>0.03292095072604649</v>
      </c>
      <c r="O147" s="176">
        <f>4C!V148/4C!U148</f>
        <v>0.9441569783641743</v>
      </c>
      <c r="P147" s="177">
        <f>4C!W148/4C!U148</f>
        <v>0.05584302163582567</v>
      </c>
      <c r="Q147" s="176">
        <v>0</v>
      </c>
      <c r="R147" s="177">
        <v>0</v>
      </c>
      <c r="S147" s="176">
        <f>4C!AB148/4C!AA148</f>
        <v>0.9916514784573673</v>
      </c>
      <c r="T147" s="177">
        <f>4C!AC148/4C!AA148</f>
        <v>0.008348521542632678</v>
      </c>
      <c r="U147" s="176"/>
      <c r="V147" s="177"/>
      <c r="W147" s="176">
        <f>4C!AH148/4C!AG148</f>
        <v>0.9916514784573672</v>
      </c>
      <c r="X147" s="177">
        <f>4C!AI148/4C!AG148</f>
        <v>0.008348521542632676</v>
      </c>
    </row>
    <row r="148" spans="1:24" s="585" customFormat="1" ht="12.75" collapsed="1">
      <c r="A148" s="595">
        <v>43862</v>
      </c>
      <c r="B148" s="599" t="s">
        <v>598</v>
      </c>
      <c r="C148" s="612"/>
      <c r="D148" s="613"/>
      <c r="E148" s="612">
        <f>4C!G149/4C!$F149</f>
        <v>0.9809723651778705</v>
      </c>
      <c r="F148" s="613">
        <f>4C!H149/4C!$F149</f>
        <v>0.019027634822129373</v>
      </c>
      <c r="G148" s="612">
        <f>4C!J149/4C!$I149</f>
        <v>0.9766279381482744</v>
      </c>
      <c r="H148" s="613">
        <f>4C!K149/4C!$I149</f>
        <v>0.02336982781013289</v>
      </c>
      <c r="I148" s="612">
        <f>4C!M149/4C!L149</f>
        <v>0.9607480791770449</v>
      </c>
      <c r="J148" s="613">
        <f>4C!N149/4C!L149</f>
        <v>0.039251920822955054</v>
      </c>
      <c r="K148" s="612">
        <f>4C!P149/4C!O149</f>
        <v>0.9389404885955306</v>
      </c>
      <c r="L148" s="613">
        <f>4C!Q149/4C!O149</f>
        <v>0.06105951140446942</v>
      </c>
      <c r="M148" s="612">
        <f>4C!S149/4C!R149</f>
        <v>0.9581299174103185</v>
      </c>
      <c r="N148" s="613">
        <f>4C!T149/4C!R149</f>
        <v>0.04187008258968146</v>
      </c>
      <c r="O148" s="612">
        <f>4C!V149/4C!U149</f>
        <v>0.9525143090822326</v>
      </c>
      <c r="P148" s="613">
        <f>4C!W149/4C!U149</f>
        <v>0.04748569091776727</v>
      </c>
      <c r="Q148" s="612">
        <v>0</v>
      </c>
      <c r="R148" s="613">
        <v>0</v>
      </c>
      <c r="S148" s="612">
        <f>4C!AB149/4C!AA149</f>
        <v>0.972297280742073</v>
      </c>
      <c r="T148" s="613">
        <f>4C!AC149/4C!AA149</f>
        <v>0.027701212636967388</v>
      </c>
      <c r="U148" s="612"/>
      <c r="V148" s="613"/>
      <c r="W148" s="612">
        <f>4C!AH149/4C!AG149</f>
        <v>0.972272052033568</v>
      </c>
      <c r="X148" s="613">
        <f>4C!AI149/4C!AG149</f>
        <v>0.027726424640908586</v>
      </c>
    </row>
    <row r="149" spans="1:24" ht="13.5" hidden="1" outlineLevel="1">
      <c r="A149" s="166">
        <v>43891</v>
      </c>
      <c r="B149" s="597" t="s">
        <v>574</v>
      </c>
      <c r="C149" s="176"/>
      <c r="D149" s="177"/>
      <c r="E149" s="176">
        <f>4C!G150/4C!$F150</f>
        <v>0.977736605432295</v>
      </c>
      <c r="F149" s="177">
        <f>4C!H150/4C!$F150</f>
        <v>0.02226339456770501</v>
      </c>
      <c r="G149" s="176">
        <f>4C!J150/4C!$I150</f>
        <v>0.872881866445164</v>
      </c>
      <c r="H149" s="177">
        <f>4C!K150/4C!$I150</f>
        <v>0.12711813355483595</v>
      </c>
      <c r="I149" s="176">
        <f>4C!M150/4C!L150</f>
        <v>0.9458237388411239</v>
      </c>
      <c r="J149" s="177">
        <f>4C!N150/4C!L150</f>
        <v>0.05417626115887599</v>
      </c>
      <c r="K149" s="176"/>
      <c r="L149" s="177"/>
      <c r="M149" s="176">
        <f>4C!S150/4C!R150</f>
        <v>0.9085284751843232</v>
      </c>
      <c r="N149" s="177">
        <f>4C!T150/4C!R150</f>
        <v>0.09147152481567676</v>
      </c>
      <c r="O149" s="176">
        <f>4C!V150/4C!U150</f>
        <v>0.996841491333707</v>
      </c>
      <c r="P149" s="177">
        <f>4C!W150/4C!U150</f>
        <v>0.003158508666292973</v>
      </c>
      <c r="Q149" s="176">
        <v>0</v>
      </c>
      <c r="R149" s="177">
        <v>0</v>
      </c>
      <c r="S149" s="176">
        <f>4C!AB150/4C!AA150</f>
        <v>0.950977826890319</v>
      </c>
      <c r="T149" s="177">
        <f>4C!AC150/4C!AA150</f>
        <v>0.04902217310968099</v>
      </c>
      <c r="U149" s="176"/>
      <c r="V149" s="177"/>
      <c r="W149" s="176">
        <f>4C!AH150/4C!AG150</f>
        <v>0.950977826890319</v>
      </c>
      <c r="X149" s="177">
        <f>4C!AI150/4C!AG150</f>
        <v>0.04902217310968098</v>
      </c>
    </row>
    <row r="150" spans="1:24" ht="13.5" hidden="1" outlineLevel="1">
      <c r="A150" s="166">
        <v>43891</v>
      </c>
      <c r="B150" s="597" t="s">
        <v>576</v>
      </c>
      <c r="C150" s="170"/>
      <c r="D150" s="171"/>
      <c r="E150" s="170"/>
      <c r="F150" s="171"/>
      <c r="G150" s="170">
        <f>4C!J151/4C!$I151</f>
        <v>0.6595326069533669</v>
      </c>
      <c r="H150" s="171">
        <f>4C!K151/4C!$I151</f>
        <v>0.3404673930466332</v>
      </c>
      <c r="I150" s="170">
        <f>4C!M151/4C!L151</f>
        <v>0.6507776971283639</v>
      </c>
      <c r="J150" s="171">
        <f>4C!N151/4C!L151</f>
        <v>0.3492223028716362</v>
      </c>
      <c r="K150" s="170"/>
      <c r="L150" s="171"/>
      <c r="M150" s="170">
        <f>4C!S151/4C!R151</f>
        <v>1</v>
      </c>
      <c r="N150" s="171">
        <f>4C!T151/4C!R151</f>
        <v>0</v>
      </c>
      <c r="O150" s="170">
        <f>4C!V151/4C!U151</f>
        <v>0.623596869443077</v>
      </c>
      <c r="P150" s="171">
        <f>4C!W151/4C!U151</f>
        <v>0.3764031305569229</v>
      </c>
      <c r="Q150" s="170">
        <v>0</v>
      </c>
      <c r="R150" s="171">
        <v>0</v>
      </c>
      <c r="S150" s="170">
        <f>4C!AB151/4C!AA151</f>
        <v>0.654060209196188</v>
      </c>
      <c r="T150" s="171">
        <f>4C!AC151/4C!AA151</f>
        <v>0.345939790803812</v>
      </c>
      <c r="U150" s="170"/>
      <c r="V150" s="171"/>
      <c r="W150" s="170">
        <f>4C!AH151/4C!AG151</f>
        <v>0.6540602091961881</v>
      </c>
      <c r="X150" s="171">
        <f>4C!AI151/4C!AG151</f>
        <v>0.34593979080381204</v>
      </c>
    </row>
    <row r="151" spans="1:24" ht="13.5" hidden="1" outlineLevel="1">
      <c r="A151" s="166">
        <v>43891</v>
      </c>
      <c r="B151" s="597" t="s">
        <v>577</v>
      </c>
      <c r="C151" s="176"/>
      <c r="D151" s="177"/>
      <c r="E151" s="176"/>
      <c r="F151" s="177"/>
      <c r="G151" s="176">
        <f>4C!J152/4C!$I152</f>
        <v>0.9669431382358622</v>
      </c>
      <c r="H151" s="177">
        <f>4C!K152/4C!$I152</f>
        <v>0.033056861764137704</v>
      </c>
      <c r="I151" s="176">
        <f>4C!M152/4C!L152</f>
        <v>0.9682863042885388</v>
      </c>
      <c r="J151" s="177">
        <f>4C!N152/4C!L152</f>
        <v>0.03171369571146123</v>
      </c>
      <c r="K151" s="176"/>
      <c r="L151" s="177"/>
      <c r="M151" s="176">
        <f>4C!S152/4C!R152</f>
        <v>0.976397672696355</v>
      </c>
      <c r="N151" s="177">
        <f>4C!T152/4C!R152</f>
        <v>0.023602327303644827</v>
      </c>
      <c r="O151" s="176">
        <f>4C!V152/4C!U152</f>
        <v>0.9290079723999353</v>
      </c>
      <c r="P151" s="177">
        <f>4C!W152/4C!U152</f>
        <v>0.07099202760006473</v>
      </c>
      <c r="Q151" s="176">
        <v>0</v>
      </c>
      <c r="R151" s="177">
        <v>0</v>
      </c>
      <c r="S151" s="176">
        <f>4C!AB152/4C!AA152</f>
        <v>0.9676816440404425</v>
      </c>
      <c r="T151" s="177">
        <f>4C!AC152/4C!AA152</f>
        <v>0.03231835595955733</v>
      </c>
      <c r="U151" s="176"/>
      <c r="V151" s="177"/>
      <c r="W151" s="176">
        <f>4C!AH152/4C!AG152</f>
        <v>0.9673337594317677</v>
      </c>
      <c r="X151" s="177">
        <f>4C!AI152/4C!AG152</f>
        <v>0.03266624056823216</v>
      </c>
    </row>
    <row r="152" spans="1:24" ht="13.5" hidden="1" outlineLevel="1">
      <c r="A152" s="166">
        <v>43891</v>
      </c>
      <c r="B152" s="597" t="s">
        <v>599</v>
      </c>
      <c r="C152" s="170"/>
      <c r="D152" s="171"/>
      <c r="E152" s="170">
        <f>4C!G153/4C!$F153</f>
        <v>0</v>
      </c>
      <c r="F152" s="171">
        <f>4C!H153/4C!$F153</f>
        <v>1</v>
      </c>
      <c r="G152" s="170">
        <f>4C!J153/4C!$I153</f>
        <v>0.9400226249809731</v>
      </c>
      <c r="H152" s="171">
        <f>4C!K153/4C!$I153</f>
        <v>0.05997737501902685</v>
      </c>
      <c r="I152" s="170">
        <f>4C!M153/4C!L153</f>
        <v>0.9380458511246228</v>
      </c>
      <c r="J152" s="171">
        <f>4C!N153/4C!L153</f>
        <v>0.061954148875377146</v>
      </c>
      <c r="K152" s="170">
        <f>4C!P153/4C!O153</f>
        <v>0.8756046821304405</v>
      </c>
      <c r="L152" s="171">
        <f>4C!Q153/4C!O153</f>
        <v>0.12439531786955955</v>
      </c>
      <c r="M152" s="170">
        <f>4C!S153/4C!R153</f>
        <v>0.943684674501579</v>
      </c>
      <c r="N152" s="171">
        <f>4C!T153/4C!R153</f>
        <v>0.056315325498420964</v>
      </c>
      <c r="O152" s="170">
        <f>4C!V153/4C!U153</f>
        <v>0.9856415062449451</v>
      </c>
      <c r="P152" s="171">
        <f>4C!W153/4C!U153</f>
        <v>0.014358493755054885</v>
      </c>
      <c r="Q152" s="170">
        <v>0</v>
      </c>
      <c r="R152" s="171">
        <v>0</v>
      </c>
      <c r="S152" s="170">
        <f>4C!AB153/4C!AA153</f>
        <v>0.9398816991843479</v>
      </c>
      <c r="T152" s="171">
        <f>4C!AC153/4C!AA153</f>
        <v>0.06011830081565217</v>
      </c>
      <c r="U152" s="170"/>
      <c r="V152" s="171"/>
      <c r="W152" s="170">
        <f>4C!AH153/4C!AG153</f>
        <v>0.9473421799343229</v>
      </c>
      <c r="X152" s="171">
        <f>4C!AI153/4C!AG153</f>
        <v>0.05265782006567695</v>
      </c>
    </row>
    <row r="153" spans="1:24" ht="13.5" hidden="1" outlineLevel="1">
      <c r="A153" s="166">
        <v>43891</v>
      </c>
      <c r="B153" s="597" t="s">
        <v>666</v>
      </c>
      <c r="C153" s="176"/>
      <c r="D153" s="177"/>
      <c r="E153" s="176">
        <f>4C!G154/4C!$F154</f>
        <v>1</v>
      </c>
      <c r="F153" s="177">
        <f>4C!H154/4C!$F154</f>
        <v>0</v>
      </c>
      <c r="G153" s="176">
        <f>4C!J154/4C!$I154</f>
        <v>1</v>
      </c>
      <c r="H153" s="177">
        <f>4C!K154/4C!$I154</f>
        <v>0</v>
      </c>
      <c r="I153" s="176">
        <f>4C!M154/4C!L154</f>
        <v>1</v>
      </c>
      <c r="J153" s="177">
        <f>4C!N154/4C!L154</f>
        <v>0</v>
      </c>
      <c r="K153" s="176">
        <f>4C!P154/4C!O154</f>
        <v>1</v>
      </c>
      <c r="L153" s="177">
        <f>4C!Q154/4C!O154</f>
        <v>0</v>
      </c>
      <c r="M153" s="176">
        <f>4C!S154/4C!R154</f>
        <v>0.827745216358813</v>
      </c>
      <c r="N153" s="177">
        <f>4C!T154/4C!R154</f>
        <v>0.17225478364118701</v>
      </c>
      <c r="O153" s="176">
        <f>4C!V154/4C!U154</f>
        <v>0.9243503748816784</v>
      </c>
      <c r="P153" s="177">
        <f>4C!W154/4C!U154</f>
        <v>0.07564962511832156</v>
      </c>
      <c r="Q153" s="176">
        <v>0</v>
      </c>
      <c r="R153" s="177">
        <v>0</v>
      </c>
      <c r="S153" s="176">
        <f>4C!AB154/4C!AA154</f>
        <v>1</v>
      </c>
      <c r="T153" s="177">
        <f>4C!AC154/4C!AA154</f>
        <v>0</v>
      </c>
      <c r="U153" s="176"/>
      <c r="V153" s="177"/>
      <c r="W153" s="176">
        <f>4C!AH154/4C!AG154</f>
        <v>1</v>
      </c>
      <c r="X153" s="177">
        <f>4C!AI154/4C!AG154</f>
        <v>0</v>
      </c>
    </row>
    <row r="154" spans="1:24" ht="13.5" hidden="1" outlineLevel="1">
      <c r="A154" s="166">
        <v>43891</v>
      </c>
      <c r="B154" s="597" t="s">
        <v>580</v>
      </c>
      <c r="C154" s="170"/>
      <c r="D154" s="171"/>
      <c r="E154" s="170"/>
      <c r="F154" s="171"/>
      <c r="G154" s="170">
        <f>4C!J155/4C!$I155</f>
        <v>0.9663479972654334</v>
      </c>
      <c r="H154" s="171">
        <f>4C!K155/4C!$I155</f>
        <v>0.03365200273456654</v>
      </c>
      <c r="I154" s="170">
        <f>4C!M155/4C!L155</f>
        <v>0.8920550798831978</v>
      </c>
      <c r="J154" s="171">
        <f>4C!N155/4C!L155</f>
        <v>0.10794492011680229</v>
      </c>
      <c r="K154" s="170"/>
      <c r="L154" s="171"/>
      <c r="M154" s="170"/>
      <c r="N154" s="171"/>
      <c r="O154" s="170">
        <f>4C!V155/4C!U155</f>
        <v>0.970828122615028</v>
      </c>
      <c r="P154" s="171">
        <f>4C!W155/4C!U155</f>
        <v>0.02917187738497194</v>
      </c>
      <c r="Q154" s="170">
        <v>0</v>
      </c>
      <c r="R154" s="171">
        <v>0</v>
      </c>
      <c r="S154" s="170">
        <f>4C!AB155/4C!AA155</f>
        <v>0.9565513821278553</v>
      </c>
      <c r="T154" s="171">
        <f>4C!AC155/4C!AA155</f>
        <v>0.043448617872144615</v>
      </c>
      <c r="U154" s="170"/>
      <c r="V154" s="171"/>
      <c r="W154" s="170">
        <f>4C!AH155/4C!AG155</f>
        <v>0.9545533710470798</v>
      </c>
      <c r="X154" s="171">
        <f>4C!AI155/4C!AG155</f>
        <v>0.04544662895292002</v>
      </c>
    </row>
    <row r="155" spans="1:24" ht="13.5" hidden="1" outlineLevel="1">
      <c r="A155" s="166">
        <v>43891</v>
      </c>
      <c r="B155" s="597" t="s">
        <v>581</v>
      </c>
      <c r="C155" s="176"/>
      <c r="D155" s="177"/>
      <c r="E155" s="176">
        <f>4C!G156/4C!$F156</f>
        <v>0.9406555886105435</v>
      </c>
      <c r="F155" s="177">
        <f>4C!H156/4C!$F156</f>
        <v>0.05934441138945648</v>
      </c>
      <c r="G155" s="176">
        <f>4C!J156/4C!$I156</f>
        <v>0.9386519435759314</v>
      </c>
      <c r="H155" s="177">
        <f>4C!K156/4C!$I156</f>
        <v>0.06134805642406868</v>
      </c>
      <c r="I155" s="176"/>
      <c r="J155" s="177"/>
      <c r="K155" s="176">
        <f>4C!P156/4C!O156</f>
        <v>1</v>
      </c>
      <c r="L155" s="177">
        <f>4C!Q156/4C!O156</f>
        <v>0</v>
      </c>
      <c r="M155" s="176">
        <f>4C!S156/4C!R156</f>
        <v>0.9775002910764307</v>
      </c>
      <c r="N155" s="177">
        <f>4C!T156/4C!R156</f>
        <v>0.022499708923569308</v>
      </c>
      <c r="O155" s="176">
        <f>4C!V156/4C!U156</f>
        <v>0.9417163370656715</v>
      </c>
      <c r="P155" s="177">
        <f>4C!W156/4C!U156</f>
        <v>0.05828366293432853</v>
      </c>
      <c r="Q155" s="176">
        <v>0</v>
      </c>
      <c r="R155" s="177">
        <v>0</v>
      </c>
      <c r="S155" s="176">
        <f>4C!AB156/4C!AA156</f>
        <v>0.9387432808389867</v>
      </c>
      <c r="T155" s="177">
        <f>4C!AC156/4C!AA156</f>
        <v>0.0612567191610134</v>
      </c>
      <c r="U155" s="176"/>
      <c r="V155" s="177"/>
      <c r="W155" s="176">
        <f>4C!AH156/4C!AG156</f>
        <v>0.9387432808389865</v>
      </c>
      <c r="X155" s="177">
        <f>4C!AI156/4C!AG156</f>
        <v>0.0612567191610134</v>
      </c>
    </row>
    <row r="156" spans="1:24" ht="13.5" hidden="1" outlineLevel="1">
      <c r="A156" s="166">
        <v>43891</v>
      </c>
      <c r="B156" s="597" t="s">
        <v>582</v>
      </c>
      <c r="C156" s="170"/>
      <c r="D156" s="171"/>
      <c r="E156" s="170"/>
      <c r="F156" s="171"/>
      <c r="G156" s="170"/>
      <c r="H156" s="171"/>
      <c r="I156" s="170"/>
      <c r="J156" s="171"/>
      <c r="K156" s="170">
        <f>4C!P157/4C!O157</f>
        <v>0.9838799297731865</v>
      </c>
      <c r="L156" s="171">
        <f>4C!Q157/4C!O157</f>
        <v>0.016120070226813627</v>
      </c>
      <c r="M156" s="170"/>
      <c r="N156" s="171"/>
      <c r="O156" s="170"/>
      <c r="P156" s="171"/>
      <c r="Q156" s="170">
        <v>0</v>
      </c>
      <c r="R156" s="171">
        <v>0</v>
      </c>
      <c r="S156" s="170"/>
      <c r="T156" s="171"/>
      <c r="U156" s="170"/>
      <c r="V156" s="171"/>
      <c r="W156" s="170"/>
      <c r="X156" s="171"/>
    </row>
    <row r="157" spans="1:24" ht="13.5" hidden="1" outlineLevel="1">
      <c r="A157" s="166">
        <v>43891</v>
      </c>
      <c r="B157" s="597" t="s">
        <v>584</v>
      </c>
      <c r="C157" s="176"/>
      <c r="D157" s="177"/>
      <c r="E157" s="176">
        <f>4C!G158/4C!$F158</f>
        <v>0.9930352373278988</v>
      </c>
      <c r="F157" s="177">
        <f>4C!H158/4C!$F158</f>
        <v>0.006964762672101361</v>
      </c>
      <c r="G157" s="176">
        <f>4C!J158/4C!$I158</f>
        <v>0.9888977803531648</v>
      </c>
      <c r="H157" s="177">
        <f>4C!K158/4C!$I158</f>
        <v>0.011094612441327877</v>
      </c>
      <c r="I157" s="176">
        <f>4C!M158/4C!L158</f>
        <v>0.7788665448585216</v>
      </c>
      <c r="J157" s="177">
        <f>4C!N158/4C!L158</f>
        <v>0.22113345514147847</v>
      </c>
      <c r="K157" s="176">
        <f>4C!P158/4C!O158</f>
        <v>0.9898835818465658</v>
      </c>
      <c r="L157" s="177">
        <f>4C!Q158/4C!O158</f>
        <v>0.010116418153434307</v>
      </c>
      <c r="M157" s="176">
        <f>4C!S158/4C!R158</f>
        <v>0.9541228547722328</v>
      </c>
      <c r="N157" s="177">
        <f>4C!T158/4C!R158</f>
        <v>0.04587714522776731</v>
      </c>
      <c r="O157" s="176">
        <f>4C!V158/4C!U158</f>
        <v>0.9782425073868778</v>
      </c>
      <c r="P157" s="177">
        <f>4C!W158/4C!U158</f>
        <v>0.02175749261312214</v>
      </c>
      <c r="Q157" s="176">
        <v>0</v>
      </c>
      <c r="R157" s="177">
        <v>0</v>
      </c>
      <c r="S157" s="176">
        <f>4C!AB158/4C!AA158</f>
        <v>0.9885127790147886</v>
      </c>
      <c r="T157" s="177">
        <f>4C!AC158/4C!AA158</f>
        <v>0.011480133729565368</v>
      </c>
      <c r="U157" s="176"/>
      <c r="V157" s="177"/>
      <c r="W157" s="176">
        <f>4C!AH158/4C!AG158</f>
        <v>0.9885406582325305</v>
      </c>
      <c r="X157" s="177">
        <f>4C!AI158/4C!AG158</f>
        <v>0.011452244910053729</v>
      </c>
    </row>
    <row r="158" spans="1:24" ht="13.5" hidden="1" outlineLevel="1">
      <c r="A158" s="166">
        <v>43891</v>
      </c>
      <c r="B158" s="597" t="s">
        <v>585</v>
      </c>
      <c r="C158" s="170"/>
      <c r="D158" s="171"/>
      <c r="E158" s="170">
        <f>4C!G159/4C!$F159</f>
        <v>0.9899085599432279</v>
      </c>
      <c r="F158" s="171">
        <f>4C!H159/4C!$F159</f>
        <v>0.01009144005677207</v>
      </c>
      <c r="G158" s="170">
        <f>4C!J159/4C!$I159</f>
        <v>0.9579290006640553</v>
      </c>
      <c r="H158" s="171">
        <f>4C!K159/4C!$I159</f>
        <v>0.04207099933594471</v>
      </c>
      <c r="I158" s="170">
        <f>4C!M159/4C!L159</f>
        <v>1</v>
      </c>
      <c r="J158" s="171">
        <f>4C!N159/4C!L159</f>
        <v>0</v>
      </c>
      <c r="K158" s="170">
        <f>4C!P159/4C!O159</f>
        <v>0.9733573504470594</v>
      </c>
      <c r="L158" s="171">
        <f>4C!Q159/4C!O159</f>
        <v>0.02664264955294055</v>
      </c>
      <c r="M158" s="170">
        <f>4C!S159/4C!R159</f>
        <v>0.9920132137521649</v>
      </c>
      <c r="N158" s="171">
        <f>4C!T159/4C!R159</f>
        <v>0.007986786247835147</v>
      </c>
      <c r="O158" s="170">
        <f>4C!V159/4C!U159</f>
        <v>0.9998814671769851</v>
      </c>
      <c r="P158" s="171">
        <f>4C!W159/4C!U159</f>
        <v>0.00011853282301497447</v>
      </c>
      <c r="Q158" s="170">
        <v>0</v>
      </c>
      <c r="R158" s="171">
        <v>0</v>
      </c>
      <c r="S158" s="170">
        <f>4C!AB159/4C!AA159</f>
        <v>0.9741323181289137</v>
      </c>
      <c r="T158" s="171">
        <f>4C!AC159/4C!AA159</f>
        <v>0.02586768187108628</v>
      </c>
      <c r="U158" s="170"/>
      <c r="V158" s="171"/>
      <c r="W158" s="170">
        <f>4C!AH159/4C!AG159</f>
        <v>0.9741323181289137</v>
      </c>
      <c r="X158" s="171">
        <f>4C!AI159/4C!AG159</f>
        <v>0.02586768187108628</v>
      </c>
    </row>
    <row r="159" spans="1:24" ht="13.5" hidden="1" outlineLevel="1">
      <c r="A159" s="166">
        <v>43891</v>
      </c>
      <c r="B159" s="597" t="s">
        <v>586</v>
      </c>
      <c r="C159" s="176"/>
      <c r="D159" s="177"/>
      <c r="E159" s="176">
        <f>4C!G160/4C!$F160</f>
        <v>1</v>
      </c>
      <c r="F159" s="177">
        <f>4C!H160/4C!$F160</f>
        <v>0</v>
      </c>
      <c r="G159" s="176">
        <f>4C!J160/4C!$I160</f>
        <v>0.9843917111419075</v>
      </c>
      <c r="H159" s="177">
        <f>4C!K160/4C!$I160</f>
        <v>0.015608288858092602</v>
      </c>
      <c r="I159" s="176"/>
      <c r="J159" s="177"/>
      <c r="K159" s="176"/>
      <c r="L159" s="177"/>
      <c r="M159" s="176"/>
      <c r="N159" s="177"/>
      <c r="O159" s="176">
        <f>4C!V160/4C!U160</f>
        <v>0.48975020853272655</v>
      </c>
      <c r="P159" s="177">
        <f>4C!W160/4C!U160</f>
        <v>0.5102497914672735</v>
      </c>
      <c r="Q159" s="176">
        <v>0</v>
      </c>
      <c r="R159" s="177">
        <v>0</v>
      </c>
      <c r="S159" s="176">
        <f>4C!AB160/4C!AA160</f>
        <v>0.985602903178963</v>
      </c>
      <c r="T159" s="177">
        <f>4C!AC160/4C!AA160</f>
        <v>0.014397096821037028</v>
      </c>
      <c r="U159" s="176"/>
      <c r="V159" s="177"/>
      <c r="W159" s="176">
        <f>4C!AH160/4C!AG160</f>
        <v>0.985602903178963</v>
      </c>
      <c r="X159" s="177">
        <f>4C!AI160/4C!AG160</f>
        <v>0.014397096821037028</v>
      </c>
    </row>
    <row r="160" spans="1:24" ht="13.5" hidden="1" outlineLevel="1">
      <c r="A160" s="166">
        <v>43891</v>
      </c>
      <c r="B160" s="597" t="s">
        <v>587</v>
      </c>
      <c r="C160" s="170"/>
      <c r="D160" s="171"/>
      <c r="E160" s="170">
        <f>4C!G161/4C!$F161</f>
        <v>0.9608135812726177</v>
      </c>
      <c r="F160" s="171">
        <f>4C!H161/4C!$F161</f>
        <v>0.039186418727382315</v>
      </c>
      <c r="G160" s="170">
        <f>4C!J161/4C!$I161</f>
        <v>0.9777030092009109</v>
      </c>
      <c r="H160" s="171">
        <f>4C!K161/4C!$I161</f>
        <v>0.022296990799089134</v>
      </c>
      <c r="I160" s="170">
        <f>4C!M161/4C!L161</f>
        <v>0.9606777061433305</v>
      </c>
      <c r="J160" s="171">
        <f>4C!N161/4C!L161</f>
        <v>0.039322293856669605</v>
      </c>
      <c r="K160" s="170">
        <f>4C!P161/4C!O161</f>
        <v>0.9822512235827769</v>
      </c>
      <c r="L160" s="171">
        <f>4C!Q161/4C!O161</f>
        <v>0.017748776417223024</v>
      </c>
      <c r="M160" s="170">
        <f>4C!S161/4C!R161</f>
        <v>0.9852002023662717</v>
      </c>
      <c r="N160" s="171">
        <f>4C!T161/4C!R161</f>
        <v>0.014799797633728294</v>
      </c>
      <c r="O160" s="170">
        <f>4C!V161/4C!U161</f>
        <v>0.9445194945199686</v>
      </c>
      <c r="P160" s="171">
        <f>4C!W161/4C!U161</f>
        <v>0.055480505480031354</v>
      </c>
      <c r="Q160" s="170">
        <v>0</v>
      </c>
      <c r="R160" s="171">
        <v>0</v>
      </c>
      <c r="S160" s="170">
        <f>4C!AB161/4C!AA161</f>
        <v>0.9669452023044884</v>
      </c>
      <c r="T160" s="171">
        <f>4C!AC161/4C!AA161</f>
        <v>0.0330547976955116</v>
      </c>
      <c r="U160" s="170"/>
      <c r="V160" s="171"/>
      <c r="W160" s="170">
        <f>4C!AH161/4C!AG161</f>
        <v>0.9669237878639327</v>
      </c>
      <c r="X160" s="171">
        <f>4C!AI161/4C!AG161</f>
        <v>0.03307621213606741</v>
      </c>
    </row>
    <row r="161" spans="1:24" ht="13.5" hidden="1" outlineLevel="1">
      <c r="A161" s="166">
        <v>43891</v>
      </c>
      <c r="B161" s="597" t="s">
        <v>588</v>
      </c>
      <c r="C161" s="176"/>
      <c r="D161" s="177"/>
      <c r="E161" s="176">
        <f>4C!G162/4C!$F162</f>
        <v>0.9293608889373356</v>
      </c>
      <c r="F161" s="177">
        <f>4C!H162/4C!$F162</f>
        <v>0.07063911106266436</v>
      </c>
      <c r="G161" s="176">
        <f>4C!J162/4C!$I162</f>
        <v>1</v>
      </c>
      <c r="H161" s="177">
        <f>4C!K162/4C!$I162</f>
        <v>0</v>
      </c>
      <c r="I161" s="176"/>
      <c r="J161" s="177"/>
      <c r="K161" s="176">
        <f>4C!P162/4C!O162</f>
        <v>0.9872275454501879</v>
      </c>
      <c r="L161" s="177">
        <f>4C!Q162/4C!O162</f>
        <v>0.01277245454981227</v>
      </c>
      <c r="M161" s="176">
        <f>4C!S162/4C!R162</f>
        <v>1</v>
      </c>
      <c r="N161" s="177">
        <f>4C!T162/4C!R162</f>
        <v>0</v>
      </c>
      <c r="O161" s="176">
        <f>4C!V162/4C!U162</f>
        <v>1</v>
      </c>
      <c r="P161" s="177">
        <f>4C!W162/4C!U162</f>
        <v>0</v>
      </c>
      <c r="Q161" s="176">
        <v>0</v>
      </c>
      <c r="R161" s="177">
        <v>0</v>
      </c>
      <c r="S161" s="176">
        <f>4C!AB162/4C!AA162</f>
        <v>0.9714793726730055</v>
      </c>
      <c r="T161" s="177">
        <f>4C!AC162/4C!AA162</f>
        <v>0.028520627326994563</v>
      </c>
      <c r="U161" s="176"/>
      <c r="V161" s="177"/>
      <c r="W161" s="176">
        <f>4C!AH162/4C!AG162</f>
        <v>0.9714793726730053</v>
      </c>
      <c r="X161" s="177">
        <f>4C!AI162/4C!AG162</f>
        <v>0.02852062732699456</v>
      </c>
    </row>
    <row r="162" spans="1:24" ht="13.5" hidden="1" outlineLevel="1">
      <c r="A162" s="166">
        <v>43891</v>
      </c>
      <c r="B162" s="597" t="s">
        <v>589</v>
      </c>
      <c r="C162" s="170"/>
      <c r="D162" s="171"/>
      <c r="E162" s="170">
        <f>4C!G163/4C!$F163</f>
        <v>0.8647296510785191</v>
      </c>
      <c r="F162" s="171">
        <f>4C!H163/4C!$F163</f>
        <v>0.13527034892148096</v>
      </c>
      <c r="G162" s="170">
        <f>4C!J163/4C!$I163</f>
        <v>0.9744184113638136</v>
      </c>
      <c r="H162" s="171">
        <f>4C!K163/4C!$I163</f>
        <v>0.02558158863618637</v>
      </c>
      <c r="I162" s="170">
        <f>4C!M163/4C!L163</f>
        <v>1</v>
      </c>
      <c r="J162" s="171">
        <f>4C!N163/4C!L163</f>
        <v>0</v>
      </c>
      <c r="K162" s="170"/>
      <c r="L162" s="171"/>
      <c r="M162" s="170">
        <f>4C!S163/4C!R163</f>
        <v>0.9833678089910883</v>
      </c>
      <c r="N162" s="171">
        <f>4C!T163/4C!R163</f>
        <v>0.016632191008911747</v>
      </c>
      <c r="O162" s="170">
        <f>4C!V163/4C!U163</f>
        <v>0.9762388207692597</v>
      </c>
      <c r="P162" s="171">
        <f>4C!W163/4C!U163</f>
        <v>0.02376117923074041</v>
      </c>
      <c r="Q162" s="170">
        <v>0</v>
      </c>
      <c r="R162" s="171">
        <v>0</v>
      </c>
      <c r="S162" s="170">
        <f>4C!AB163/4C!AA163</f>
        <v>0.9746238064100841</v>
      </c>
      <c r="T162" s="171">
        <f>4C!AC163/4C!AA163</f>
        <v>0.025376193589915885</v>
      </c>
      <c r="U162" s="170"/>
      <c r="V162" s="171"/>
      <c r="W162" s="170">
        <f>4C!AH163/4C!AG163</f>
        <v>0.9746465523246257</v>
      </c>
      <c r="X162" s="171">
        <f>4C!AI163/4C!AG163</f>
        <v>0.025353447675374178</v>
      </c>
    </row>
    <row r="163" spans="1:24" ht="13.5" hidden="1" outlineLevel="1">
      <c r="A163" s="166">
        <v>43891</v>
      </c>
      <c r="B163" s="597" t="s">
        <v>590</v>
      </c>
      <c r="C163" s="176"/>
      <c r="D163" s="177"/>
      <c r="E163" s="176">
        <f>4C!G164/4C!$F164</f>
        <v>0.9224321888467364</v>
      </c>
      <c r="F163" s="177">
        <f>4C!H164/4C!$F164</f>
        <v>0.07756781115326365</v>
      </c>
      <c r="G163" s="176">
        <f>4C!J164/4C!$I164</f>
        <v>0.7497495863820263</v>
      </c>
      <c r="H163" s="177">
        <f>4C!K164/4C!$I164</f>
        <v>0.2502504136179737</v>
      </c>
      <c r="I163" s="176">
        <f>4C!M164/4C!L164</f>
        <v>0.7995870721862695</v>
      </c>
      <c r="J163" s="177">
        <f>4C!N164/4C!L164</f>
        <v>0.20041292781373057</v>
      </c>
      <c r="K163" s="176">
        <f>4C!P164/4C!O164</f>
        <v>0.9832952068318096</v>
      </c>
      <c r="L163" s="177">
        <f>4C!Q164/4C!O164</f>
        <v>0.01670479316819032</v>
      </c>
      <c r="M163" s="176">
        <f>4C!S164/4C!R164</f>
        <v>0.874614990581658</v>
      </c>
      <c r="N163" s="177">
        <f>4C!T164/4C!R164</f>
        <v>0.125385009418342</v>
      </c>
      <c r="O163" s="176">
        <f>4C!V164/4C!U164</f>
        <v>0.7691070096082127</v>
      </c>
      <c r="P163" s="177">
        <f>4C!W164/4C!U164</f>
        <v>0.23089299039178723</v>
      </c>
      <c r="Q163" s="176">
        <v>0</v>
      </c>
      <c r="R163" s="177">
        <v>0</v>
      </c>
      <c r="S163" s="176">
        <f>4C!AB164/4C!AA164</f>
        <v>0.7783568799588321</v>
      </c>
      <c r="T163" s="177">
        <f>4C!AC164/4C!AA164</f>
        <v>0.22164312004116796</v>
      </c>
      <c r="U163" s="176"/>
      <c r="V163" s="177"/>
      <c r="W163" s="176">
        <f>4C!AH164/4C!AG164</f>
        <v>0.7783568799588322</v>
      </c>
      <c r="X163" s="177">
        <f>4C!AI164/4C!AG164</f>
        <v>0.22164312004116798</v>
      </c>
    </row>
    <row r="164" spans="1:24" ht="13.5" hidden="1" outlineLevel="1">
      <c r="A164" s="166">
        <v>43891</v>
      </c>
      <c r="B164" s="597" t="s">
        <v>591</v>
      </c>
      <c r="C164" s="170"/>
      <c r="D164" s="171"/>
      <c r="E164" s="170"/>
      <c r="F164" s="171"/>
      <c r="G164" s="170">
        <f>4C!J165/4C!$I165</f>
        <v>0.8949995298620669</v>
      </c>
      <c r="H164" s="171">
        <f>4C!K165/4C!$I165</f>
        <v>0.10500047013793312</v>
      </c>
      <c r="I164" s="170">
        <f>4C!M165/4C!L165</f>
        <v>0.5748425711282205</v>
      </c>
      <c r="J164" s="171">
        <f>4C!N165/4C!L165</f>
        <v>0.42515742887177965</v>
      </c>
      <c r="K164" s="170"/>
      <c r="L164" s="171"/>
      <c r="M164" s="170"/>
      <c r="N164" s="171"/>
      <c r="O164" s="170"/>
      <c r="P164" s="171"/>
      <c r="Q164" s="170">
        <v>0</v>
      </c>
      <c r="R164" s="171">
        <v>0</v>
      </c>
      <c r="S164" s="170">
        <f>4C!AB165/4C!AA165</f>
        <v>0.8822066275507988</v>
      </c>
      <c r="T164" s="171">
        <f>4C!AC165/4C!AA165</f>
        <v>0.11779337244920125</v>
      </c>
      <c r="U164" s="170"/>
      <c r="V164" s="171"/>
      <c r="W164" s="170">
        <f>4C!AH165/4C!AG165</f>
        <v>0.8822066275507988</v>
      </c>
      <c r="X164" s="171">
        <f>4C!AI165/4C!AG165</f>
        <v>0.11779337244920125</v>
      </c>
    </row>
    <row r="165" spans="1:24" ht="13.5" hidden="1" outlineLevel="1">
      <c r="A165" s="166">
        <v>43891</v>
      </c>
      <c r="B165" s="597" t="s">
        <v>592</v>
      </c>
      <c r="C165" s="176"/>
      <c r="D165" s="177"/>
      <c r="E165" s="176"/>
      <c r="F165" s="177"/>
      <c r="G165" s="176"/>
      <c r="H165" s="177"/>
      <c r="I165" s="176">
        <f>4C!M166/4C!L166</f>
        <v>1</v>
      </c>
      <c r="J165" s="177">
        <f>4C!N166/4C!L166</f>
        <v>0</v>
      </c>
      <c r="K165" s="176"/>
      <c r="L165" s="177"/>
      <c r="M165" s="176"/>
      <c r="N165" s="177"/>
      <c r="O165" s="176"/>
      <c r="P165" s="177"/>
      <c r="Q165" s="176">
        <v>0</v>
      </c>
      <c r="R165" s="177">
        <v>0</v>
      </c>
      <c r="S165" s="176">
        <f>4C!AB166/4C!AA166</f>
        <v>1</v>
      </c>
      <c r="T165" s="177">
        <f>4C!AC166/4C!AA166</f>
        <v>0</v>
      </c>
      <c r="U165" s="176"/>
      <c r="V165" s="177"/>
      <c r="W165" s="176">
        <f>4C!AH166/4C!AG166</f>
        <v>1</v>
      </c>
      <c r="X165" s="177">
        <f>4C!AI166/4C!AG166</f>
        <v>0</v>
      </c>
    </row>
    <row r="166" spans="1:24" ht="13.5" hidden="1" outlineLevel="1">
      <c r="A166" s="166">
        <v>43891</v>
      </c>
      <c r="B166" s="597" t="s">
        <v>593</v>
      </c>
      <c r="C166" s="170"/>
      <c r="D166" s="171"/>
      <c r="E166" s="170"/>
      <c r="F166" s="171"/>
      <c r="G166" s="170"/>
      <c r="H166" s="171"/>
      <c r="I166" s="170"/>
      <c r="J166" s="171"/>
      <c r="K166" s="170">
        <f>4C!P167/4C!O167</f>
        <v>0.9548549525457218</v>
      </c>
      <c r="L166" s="171">
        <f>4C!Q167/4C!O167</f>
        <v>0.045145047454278116</v>
      </c>
      <c r="M166" s="170"/>
      <c r="N166" s="171"/>
      <c r="O166" s="170"/>
      <c r="P166" s="171"/>
      <c r="Q166" s="170">
        <v>0</v>
      </c>
      <c r="R166" s="171">
        <v>0</v>
      </c>
      <c r="S166" s="170"/>
      <c r="T166" s="171"/>
      <c r="U166" s="170"/>
      <c r="V166" s="171"/>
      <c r="W166" s="170"/>
      <c r="X166" s="171"/>
    </row>
    <row r="167" spans="1:24" ht="13.5" hidden="1" outlineLevel="1">
      <c r="A167" s="166">
        <v>43891</v>
      </c>
      <c r="B167" s="597" t="s">
        <v>594</v>
      </c>
      <c r="C167" s="176"/>
      <c r="D167" s="177"/>
      <c r="E167" s="176"/>
      <c r="F167" s="177"/>
      <c r="G167" s="176">
        <f>4C!J168/4C!$I168</f>
        <v>1</v>
      </c>
      <c r="H167" s="177">
        <f>4C!K168/4C!$I168</f>
        <v>0</v>
      </c>
      <c r="I167" s="176">
        <f>4C!M168/4C!L168</f>
        <v>0.9879851769859271</v>
      </c>
      <c r="J167" s="177">
        <f>4C!N168/4C!L168</f>
        <v>0.012014823014072928</v>
      </c>
      <c r="K167" s="176">
        <f>4C!P168/4C!O168</f>
        <v>0.1244867487096512</v>
      </c>
      <c r="L167" s="177">
        <f>4C!Q168/4C!O168</f>
        <v>0.8755132512903488</v>
      </c>
      <c r="M167" s="176"/>
      <c r="N167" s="177"/>
      <c r="O167" s="176">
        <f>4C!V168/4C!U168</f>
        <v>1</v>
      </c>
      <c r="P167" s="177">
        <f>4C!W168/4C!U168</f>
        <v>0</v>
      </c>
      <c r="Q167" s="176">
        <v>0</v>
      </c>
      <c r="R167" s="177">
        <v>0</v>
      </c>
      <c r="S167" s="176">
        <f>4C!AB168/4C!AA168</f>
        <v>0.9972394040219135</v>
      </c>
      <c r="T167" s="177">
        <f>4C!AC168/4C!AA168</f>
        <v>0.002760595978086407</v>
      </c>
      <c r="U167" s="176"/>
      <c r="V167" s="177"/>
      <c r="W167" s="176">
        <f>4C!AH168/4C!AG168</f>
        <v>0.9972394040219135</v>
      </c>
      <c r="X167" s="177">
        <f>4C!AI168/4C!AG168</f>
        <v>0.002760595978086407</v>
      </c>
    </row>
    <row r="168" spans="1:24" ht="13.5" hidden="1" outlineLevel="1">
      <c r="A168" s="166">
        <v>43891</v>
      </c>
      <c r="B168" s="597" t="s">
        <v>670</v>
      </c>
      <c r="C168" s="170"/>
      <c r="D168" s="171"/>
      <c r="E168" s="170"/>
      <c r="F168" s="171"/>
      <c r="G168" s="170"/>
      <c r="H168" s="171"/>
      <c r="I168" s="170"/>
      <c r="J168" s="171"/>
      <c r="K168" s="170"/>
      <c r="L168" s="171"/>
      <c r="M168" s="170"/>
      <c r="N168" s="171"/>
      <c r="O168" s="170"/>
      <c r="P168" s="171"/>
      <c r="Q168" s="170">
        <v>0</v>
      </c>
      <c r="R168" s="171">
        <v>0</v>
      </c>
      <c r="S168" s="170">
        <f>4C!AB169/4C!AA169</f>
        <v>1</v>
      </c>
      <c r="T168" s="171">
        <f>4C!AC169/4C!AA169</f>
        <v>0</v>
      </c>
      <c r="U168" s="170"/>
      <c r="V168" s="171"/>
      <c r="W168" s="170"/>
      <c r="X168" s="171"/>
    </row>
    <row r="169" spans="1:24" ht="13.5" hidden="1" outlineLevel="1">
      <c r="A169" s="166">
        <v>43891</v>
      </c>
      <c r="B169" s="597" t="s">
        <v>595</v>
      </c>
      <c r="C169" s="176"/>
      <c r="D169" s="177"/>
      <c r="E169" s="176">
        <f>4C!G170/4C!$F170</f>
        <v>0.9724131168968063</v>
      </c>
      <c r="F169" s="177">
        <f>4C!H170/4C!$F170</f>
        <v>0.027586883103193738</v>
      </c>
      <c r="G169" s="176">
        <f>4C!J170/4C!$I170</f>
        <v>0.9539951089201533</v>
      </c>
      <c r="H169" s="177">
        <f>4C!K170/4C!$I170</f>
        <v>0.04600489107984671</v>
      </c>
      <c r="I169" s="176">
        <f>4C!M170/4C!L170</f>
        <v>0.9343870033501372</v>
      </c>
      <c r="J169" s="177">
        <f>4C!N170/4C!L170</f>
        <v>0.06561299664986263</v>
      </c>
      <c r="K169" s="176">
        <f>4C!P170/4C!O170</f>
        <v>0.9838580130221074</v>
      </c>
      <c r="L169" s="177">
        <f>4C!Q170/4C!O170</f>
        <v>0.016141986977892604</v>
      </c>
      <c r="M169" s="176">
        <f>4C!S170/4C!R170</f>
        <v>0.9488586024422759</v>
      </c>
      <c r="N169" s="177">
        <f>4C!T170/4C!R170</f>
        <v>0.05114139755772411</v>
      </c>
      <c r="O169" s="176">
        <f>4C!V170/4C!U170</f>
        <v>0.9682682865456508</v>
      </c>
      <c r="P169" s="177">
        <f>4C!W170/4C!U170</f>
        <v>0.031731713454349185</v>
      </c>
      <c r="Q169" s="176">
        <v>0</v>
      </c>
      <c r="R169" s="177">
        <v>0</v>
      </c>
      <c r="S169" s="176">
        <f>4C!AB170/4C!AA170</f>
        <v>0.9446185816504747</v>
      </c>
      <c r="T169" s="177">
        <f>4C!AC170/4C!AA170</f>
        <v>0.05538141834952523</v>
      </c>
      <c r="U169" s="176"/>
      <c r="V169" s="177"/>
      <c r="W169" s="176">
        <f>4C!AH170/4C!AG170</f>
        <v>0.9447476071561662</v>
      </c>
      <c r="X169" s="177">
        <f>4C!AI170/4C!AG170</f>
        <v>0.055252392843833605</v>
      </c>
    </row>
    <row r="170" spans="1:24" ht="13.5" hidden="1" outlineLevel="1">
      <c r="A170" s="166">
        <v>43891</v>
      </c>
      <c r="B170" s="597" t="s">
        <v>596</v>
      </c>
      <c r="C170" s="170"/>
      <c r="D170" s="171"/>
      <c r="E170" s="170">
        <f>4C!G171/4C!$F171</f>
        <v>0.9602979858668553</v>
      </c>
      <c r="F170" s="171">
        <f>4C!H171/4C!$F171</f>
        <v>0.03970201413314472</v>
      </c>
      <c r="G170" s="170">
        <f>4C!J171/4C!$I171</f>
        <v>0.972786908076228</v>
      </c>
      <c r="H170" s="171">
        <f>4C!K171/4C!$I171</f>
        <v>0.027213091923771984</v>
      </c>
      <c r="I170" s="170">
        <f>4C!M171/4C!L171</f>
        <v>0.9640585576302214</v>
      </c>
      <c r="J170" s="171">
        <f>4C!N171/4C!L171</f>
        <v>0.03594144236977856</v>
      </c>
      <c r="K170" s="170"/>
      <c r="L170" s="171"/>
      <c r="M170" s="170">
        <f>4C!S171/4C!R171</f>
        <v>0.9848482079655996</v>
      </c>
      <c r="N170" s="171">
        <f>4C!T171/4C!R171</f>
        <v>0.01515179203440043</v>
      </c>
      <c r="O170" s="170">
        <f>4C!V171/4C!U171</f>
        <v>0.969941440533567</v>
      </c>
      <c r="P170" s="171">
        <f>4C!W171/4C!U171</f>
        <v>0.03005855946643297</v>
      </c>
      <c r="Q170" s="170">
        <v>0</v>
      </c>
      <c r="R170" s="171">
        <v>0</v>
      </c>
      <c r="S170" s="170">
        <f>4C!AB171/4C!AA171</f>
        <v>0.971781069271468</v>
      </c>
      <c r="T170" s="171">
        <f>4C!AC171/4C!AA171</f>
        <v>0.0282189307285319</v>
      </c>
      <c r="U170" s="170"/>
      <c r="V170" s="171"/>
      <c r="W170" s="170">
        <f>4C!AH171/4C!AG171</f>
        <v>0.9715624130843421</v>
      </c>
      <c r="X170" s="171">
        <f>4C!AI171/4C!AG171</f>
        <v>0.02843758691565805</v>
      </c>
    </row>
    <row r="171" spans="1:24" ht="13.5" hidden="1" outlineLevel="1">
      <c r="A171" s="166">
        <v>43891</v>
      </c>
      <c r="B171" s="597" t="s">
        <v>597</v>
      </c>
      <c r="C171" s="176"/>
      <c r="D171" s="177"/>
      <c r="E171" s="176">
        <f>4C!G172/4C!$F172</f>
        <v>0</v>
      </c>
      <c r="F171" s="177">
        <f>4C!H172/4C!$F172</f>
        <v>1</v>
      </c>
      <c r="G171" s="176">
        <f>4C!J172/4C!$I172</f>
        <v>0.9945406321627873</v>
      </c>
      <c r="H171" s="177">
        <f>4C!K172/4C!$I172</f>
        <v>0.005459367837212676</v>
      </c>
      <c r="I171" s="176">
        <f>4C!M172/4C!L172</f>
        <v>0.9877381779036125</v>
      </c>
      <c r="J171" s="177">
        <f>4C!N172/4C!L172</f>
        <v>0.012261822096387482</v>
      </c>
      <c r="K171" s="176">
        <f>4C!P172/4C!O172</f>
        <v>1</v>
      </c>
      <c r="L171" s="177">
        <f>4C!Q172/4C!O172</f>
        <v>0</v>
      </c>
      <c r="M171" s="176">
        <f>4C!S172/4C!R172</f>
        <v>0.97450890386644</v>
      </c>
      <c r="N171" s="177">
        <f>4C!T172/4C!R172</f>
        <v>0.02549109613355992</v>
      </c>
      <c r="O171" s="176">
        <f>4C!V172/4C!U172</f>
        <v>0.946418142554439</v>
      </c>
      <c r="P171" s="177">
        <f>4C!W172/4C!U172</f>
        <v>0.053581857445560994</v>
      </c>
      <c r="Q171" s="176">
        <v>0</v>
      </c>
      <c r="R171" s="177">
        <v>0</v>
      </c>
      <c r="S171" s="176">
        <f>4C!AB172/4C!AA172</f>
        <v>0.9917879535743216</v>
      </c>
      <c r="T171" s="177">
        <f>4C!AC172/4C!AA172</f>
        <v>0.008212046425678353</v>
      </c>
      <c r="U171" s="176"/>
      <c r="V171" s="177"/>
      <c r="W171" s="176">
        <f>4C!AH172/4C!AG172</f>
        <v>0.9917879535743216</v>
      </c>
      <c r="X171" s="177">
        <f>4C!AI172/4C!AG172</f>
        <v>0.008212046425678353</v>
      </c>
    </row>
    <row r="172" spans="1:24" s="585" customFormat="1" ht="12.75" collapsed="1">
      <c r="A172" s="595">
        <v>43891</v>
      </c>
      <c r="B172" s="599" t="s">
        <v>598</v>
      </c>
      <c r="C172" s="609"/>
      <c r="D172" s="610"/>
      <c r="E172" s="609">
        <f>4C!G173/4C!$F173</f>
        <v>0.9804824468395313</v>
      </c>
      <c r="F172" s="610">
        <f>4C!H173/4C!$F173</f>
        <v>0.019517553160468732</v>
      </c>
      <c r="G172" s="609">
        <f>4C!J173/4C!$I173</f>
        <v>0.974996595448264</v>
      </c>
      <c r="H172" s="610">
        <f>4C!K173/4C!$I173</f>
        <v>0.025001220071801323</v>
      </c>
      <c r="I172" s="609">
        <f>4C!M173/4C!L173</f>
        <v>0.9566933914920898</v>
      </c>
      <c r="J172" s="610">
        <f>4C!N173/4C!L173</f>
        <v>0.04330660850791037</v>
      </c>
      <c r="K172" s="609">
        <f>4C!P173/4C!O173</f>
        <v>0.9415922980520232</v>
      </c>
      <c r="L172" s="610">
        <f>4C!Q173/4C!O173</f>
        <v>0.05840770194797692</v>
      </c>
      <c r="M172" s="609">
        <f>4C!S173/4C!R173</f>
        <v>0.9574119796694633</v>
      </c>
      <c r="N172" s="610">
        <f>4C!T173/4C!R173</f>
        <v>0.04258802033053669</v>
      </c>
      <c r="O172" s="609">
        <f>4C!V173/4C!U173</f>
        <v>0.9508191012475055</v>
      </c>
      <c r="P172" s="610">
        <f>4C!W173/4C!U173</f>
        <v>0.04918089875249456</v>
      </c>
      <c r="Q172" s="609">
        <v>0</v>
      </c>
      <c r="R172" s="610">
        <v>0</v>
      </c>
      <c r="S172" s="609">
        <f>4C!AB173/4C!AA173</f>
        <v>0.9700655000819582</v>
      </c>
      <c r="T172" s="610">
        <f>4C!AC173/4C!AA173</f>
        <v>0.029933021561850275</v>
      </c>
      <c r="U172" s="609"/>
      <c r="V172" s="610"/>
      <c r="W172" s="609">
        <f>4C!AH173/4C!AG173</f>
        <v>0.9705390330865211</v>
      </c>
      <c r="X172" s="610">
        <f>4C!AI173/4C!AG173</f>
        <v>0.02945944761683805</v>
      </c>
    </row>
  </sheetData>
  <sheetProtection/>
  <mergeCells count="12">
    <mergeCell ref="B4:B5"/>
    <mergeCell ref="C4:D4"/>
    <mergeCell ref="E4:F4"/>
    <mergeCell ref="G4:H4"/>
    <mergeCell ref="I4:J4"/>
    <mergeCell ref="W4:X4"/>
    <mergeCell ref="K4:L4"/>
    <mergeCell ref="M4:N4"/>
    <mergeCell ref="O4:P4"/>
    <mergeCell ref="Q4:R4"/>
    <mergeCell ref="S4:T4"/>
    <mergeCell ref="U4:V4"/>
  </mergeCells>
  <hyperlinks>
    <hyperlink ref="C1" location="Indice!A1" display="Regresar al índice"/>
  </hyperlinks>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dimension ref="A1:AK173"/>
  <sheetViews>
    <sheetView zoomScalePageLayoutView="0" workbookViewId="0" topLeftCell="A1">
      <selection activeCell="B77" sqref="B77:B173"/>
    </sheetView>
  </sheetViews>
  <sheetFormatPr defaultColWidth="24.57421875" defaultRowHeight="15" outlineLevelRow="1"/>
  <cols>
    <col min="1" max="1" width="11.7109375" style="37" customWidth="1"/>
    <col min="2" max="2" width="24.57421875" style="37" customWidth="1"/>
    <col min="3" max="35" width="13.57421875" style="95" customWidth="1"/>
    <col min="36" max="16384" width="24.57421875" style="37" customWidth="1"/>
  </cols>
  <sheetData>
    <row r="1" spans="2:3" ht="31.5" customHeight="1">
      <c r="B1" s="43" t="s">
        <v>182</v>
      </c>
      <c r="C1" s="614" t="s">
        <v>674</v>
      </c>
    </row>
    <row r="3" ht="17.25" thickBot="1"/>
    <row r="4" spans="1:37" s="46" customFormat="1" ht="51" customHeight="1">
      <c r="A4" s="706" t="s">
        <v>613</v>
      </c>
      <c r="B4" s="708" t="s">
        <v>557</v>
      </c>
      <c r="C4" s="700" t="s">
        <v>558</v>
      </c>
      <c r="D4" s="701"/>
      <c r="E4" s="702"/>
      <c r="F4" s="703" t="s">
        <v>559</v>
      </c>
      <c r="G4" s="704"/>
      <c r="H4" s="705"/>
      <c r="I4" s="703" t="s">
        <v>560</v>
      </c>
      <c r="J4" s="704"/>
      <c r="K4" s="705"/>
      <c r="L4" s="704" t="s">
        <v>561</v>
      </c>
      <c r="M4" s="704"/>
      <c r="N4" s="705"/>
      <c r="O4" s="700" t="s">
        <v>562</v>
      </c>
      <c r="P4" s="701"/>
      <c r="Q4" s="702"/>
      <c r="R4" s="703" t="s">
        <v>563</v>
      </c>
      <c r="S4" s="704"/>
      <c r="T4" s="705"/>
      <c r="U4" s="703" t="s">
        <v>564</v>
      </c>
      <c r="V4" s="704"/>
      <c r="W4" s="705"/>
      <c r="X4" s="704" t="s">
        <v>565</v>
      </c>
      <c r="Y4" s="704"/>
      <c r="Z4" s="705"/>
      <c r="AA4" s="700" t="s">
        <v>566</v>
      </c>
      <c r="AB4" s="701"/>
      <c r="AC4" s="702"/>
      <c r="AD4" s="703" t="s">
        <v>567</v>
      </c>
      <c r="AE4" s="704"/>
      <c r="AF4" s="705"/>
      <c r="AG4" s="703" t="s">
        <v>568</v>
      </c>
      <c r="AH4" s="704"/>
      <c r="AI4" s="705"/>
      <c r="AJ4" s="211"/>
      <c r="AK4" s="211"/>
    </row>
    <row r="5" spans="1:37" s="150" customFormat="1" ht="15.75" customHeight="1" thickBot="1">
      <c r="A5" s="707"/>
      <c r="B5" s="709"/>
      <c r="C5" s="208" t="s">
        <v>569</v>
      </c>
      <c r="D5" s="209" t="s">
        <v>570</v>
      </c>
      <c r="E5" s="210" t="s">
        <v>571</v>
      </c>
      <c r="F5" s="208" t="s">
        <v>569</v>
      </c>
      <c r="G5" s="209" t="s">
        <v>570</v>
      </c>
      <c r="H5" s="210" t="s">
        <v>571</v>
      </c>
      <c r="I5" s="208" t="s">
        <v>569</v>
      </c>
      <c r="J5" s="209" t="s">
        <v>570</v>
      </c>
      <c r="K5" s="210" t="s">
        <v>571</v>
      </c>
      <c r="L5" s="213" t="s">
        <v>569</v>
      </c>
      <c r="M5" s="209" t="s">
        <v>570</v>
      </c>
      <c r="N5" s="210" t="s">
        <v>571</v>
      </c>
      <c r="O5" s="208" t="s">
        <v>569</v>
      </c>
      <c r="P5" s="209" t="s">
        <v>570</v>
      </c>
      <c r="Q5" s="210" t="s">
        <v>571</v>
      </c>
      <c r="R5" s="208" t="s">
        <v>569</v>
      </c>
      <c r="S5" s="209" t="s">
        <v>570</v>
      </c>
      <c r="T5" s="210" t="s">
        <v>571</v>
      </c>
      <c r="U5" s="208" t="s">
        <v>569</v>
      </c>
      <c r="V5" s="209" t="s">
        <v>570</v>
      </c>
      <c r="W5" s="210" t="s">
        <v>571</v>
      </c>
      <c r="X5" s="213" t="s">
        <v>569</v>
      </c>
      <c r="Y5" s="209" t="s">
        <v>570</v>
      </c>
      <c r="Z5" s="210" t="s">
        <v>571</v>
      </c>
      <c r="AA5" s="208" t="s">
        <v>569</v>
      </c>
      <c r="AB5" s="209" t="s">
        <v>570</v>
      </c>
      <c r="AC5" s="210" t="s">
        <v>571</v>
      </c>
      <c r="AD5" s="208" t="s">
        <v>569</v>
      </c>
      <c r="AE5" s="209" t="s">
        <v>570</v>
      </c>
      <c r="AF5" s="210" t="s">
        <v>571</v>
      </c>
      <c r="AG5" s="208" t="s">
        <v>569</v>
      </c>
      <c r="AH5" s="209" t="s">
        <v>570</v>
      </c>
      <c r="AI5" s="210" t="s">
        <v>571</v>
      </c>
      <c r="AJ5" s="615"/>
      <c r="AK5" s="615"/>
    </row>
    <row r="6" spans="1:35" ht="16.5" hidden="1" outlineLevel="1">
      <c r="A6" s="219">
        <v>43709</v>
      </c>
      <c r="B6" s="220" t="s">
        <v>574</v>
      </c>
      <c r="C6" s="214">
        <v>0</v>
      </c>
      <c r="D6" s="212">
        <v>0</v>
      </c>
      <c r="E6" s="215">
        <v>0</v>
      </c>
      <c r="F6" s="214">
        <f>4A!F5/4C!F6</f>
        <v>0.03124339453017549</v>
      </c>
      <c r="G6" s="212">
        <f>4A!G5/4C!G6</f>
        <v>0.024372063840629517</v>
      </c>
      <c r="H6" s="215">
        <f>4A!H5/4C!H6</f>
        <v>0.34929084156285667</v>
      </c>
      <c r="I6" s="214">
        <f>4A!I5/4C!I6</f>
        <v>0.7275207832244315</v>
      </c>
      <c r="J6" s="212">
        <f>4A!J5/4C!J6</f>
        <v>0.7294711663501007</v>
      </c>
      <c r="K6" s="215">
        <f>4A!K5/4C!K6</f>
        <v>0.6743330355424536</v>
      </c>
      <c r="L6" s="214">
        <f>4A!L5/4C!L6</f>
        <v>0.11074632523807547</v>
      </c>
      <c r="M6" s="212">
        <f>4A!M5/4C!M6</f>
        <v>0.11223814093546287</v>
      </c>
      <c r="N6" s="215">
        <f>4A!N5/4C!N6</f>
        <v>0.086498172625554</v>
      </c>
      <c r="O6" s="214">
        <v>0</v>
      </c>
      <c r="P6" s="212">
        <v>0</v>
      </c>
      <c r="Q6" s="215">
        <v>0</v>
      </c>
      <c r="R6" s="214">
        <f>4A!R5/4C!R6</f>
        <v>0.12127047523480125</v>
      </c>
      <c r="S6" s="212">
        <f>4A!S5/4C!S6</f>
        <v>0.1391879965253499</v>
      </c>
      <c r="T6" s="215">
        <f>4A!T5/4C!T6</f>
        <v>0</v>
      </c>
      <c r="U6" s="214">
        <f>4A!U5/4C!U6</f>
        <v>0.7108088334418732</v>
      </c>
      <c r="V6" s="212">
        <f>4A!V5/4C!V6</f>
        <v>0.7135415999260547</v>
      </c>
      <c r="W6" s="215">
        <f>4A!W5/4C!W6</f>
        <v>0</v>
      </c>
      <c r="X6" s="214">
        <v>0</v>
      </c>
      <c r="Y6" s="212">
        <v>0</v>
      </c>
      <c r="Z6" s="215">
        <v>0</v>
      </c>
      <c r="AA6" s="214">
        <f>4A!AA5/4C!AA6</f>
        <v>0.10651353399845694</v>
      </c>
      <c r="AB6" s="212">
        <f>4A!AB5/4C!AB6</f>
        <v>0.10620471570483467</v>
      </c>
      <c r="AC6" s="215">
        <f>4A!AC5/4C!AC6</f>
        <v>0.11225033805168261</v>
      </c>
      <c r="AD6" s="214">
        <v>0</v>
      </c>
      <c r="AE6" s="212">
        <v>0</v>
      </c>
      <c r="AF6" s="215">
        <v>0</v>
      </c>
      <c r="AG6" s="214">
        <f>4A!AG5/4C!AG6</f>
        <v>0.10651353399845692</v>
      </c>
      <c r="AH6" s="212">
        <f>4A!AH5/4C!AH6</f>
        <v>0.10620471570483468</v>
      </c>
      <c r="AI6" s="215">
        <f>4A!AI5/4C!AI6</f>
        <v>0.1122503380516826</v>
      </c>
    </row>
    <row r="7" spans="1:35" ht="16.5" hidden="1" outlineLevel="1">
      <c r="A7" s="206">
        <v>43709</v>
      </c>
      <c r="B7" s="207" t="s">
        <v>576</v>
      </c>
      <c r="C7" s="222">
        <v>0</v>
      </c>
      <c r="D7" s="223">
        <v>0</v>
      </c>
      <c r="E7" s="224">
        <v>0</v>
      </c>
      <c r="F7" s="222">
        <v>0</v>
      </c>
      <c r="G7" s="223">
        <v>0</v>
      </c>
      <c r="H7" s="224">
        <v>0</v>
      </c>
      <c r="I7" s="222">
        <f>4A!I6/4C!I7</f>
        <v>0.34646241325679966</v>
      </c>
      <c r="J7" s="223">
        <f>4A!J6/4C!J7</f>
        <v>0.34646241325679966</v>
      </c>
      <c r="K7" s="224">
        <v>0</v>
      </c>
      <c r="L7" s="222">
        <f>4A!L6/4C!L7</f>
        <v>0.3486944262993733</v>
      </c>
      <c r="M7" s="223">
        <f>4A!M6/4C!M7</f>
        <v>0.49706609202142155</v>
      </c>
      <c r="N7" s="224">
        <f>4A!N6/4C!N7</f>
        <v>0</v>
      </c>
      <c r="O7" s="222">
        <v>0</v>
      </c>
      <c r="P7" s="223">
        <v>0</v>
      </c>
      <c r="Q7" s="224">
        <v>0</v>
      </c>
      <c r="R7" s="222">
        <f>4A!R6/4C!R7</f>
        <v>0.5350438910144664</v>
      </c>
      <c r="S7" s="223">
        <f>4A!S6/4C!S7</f>
        <v>0.5350438910144664</v>
      </c>
      <c r="T7" s="224">
        <v>0</v>
      </c>
      <c r="U7" s="222">
        <f>4A!U6/4C!U7</f>
        <v>0.6479924581275666</v>
      </c>
      <c r="V7" s="223">
        <f>4A!V6/4C!V7</f>
        <v>0.7587660656098402</v>
      </c>
      <c r="W7" s="224">
        <f>4A!W6/4C!W7</f>
        <v>0</v>
      </c>
      <c r="X7" s="222">
        <v>0</v>
      </c>
      <c r="Y7" s="223">
        <v>0</v>
      </c>
      <c r="Z7" s="224">
        <v>0</v>
      </c>
      <c r="AA7" s="222">
        <f>4A!AA6/4C!AA7</f>
        <v>0.34788958815983817</v>
      </c>
      <c r="AB7" s="223">
        <f>4A!AB6/4C!AB7</f>
        <v>0.42995036597328423</v>
      </c>
      <c r="AC7" s="224">
        <f>4A!AC6/4C!AC7</f>
        <v>0</v>
      </c>
      <c r="AD7" s="222">
        <v>0</v>
      </c>
      <c r="AE7" s="223">
        <v>0</v>
      </c>
      <c r="AF7" s="224">
        <v>0</v>
      </c>
      <c r="AG7" s="222">
        <f>4A!AG6/4C!AG7</f>
        <v>0.34788958815983817</v>
      </c>
      <c r="AH7" s="223">
        <f>4A!AH6/4C!AH7</f>
        <v>0.42995036597328423</v>
      </c>
      <c r="AI7" s="224">
        <f>4A!AI6/4C!AI7</f>
        <v>0</v>
      </c>
    </row>
    <row r="8" spans="1:35" ht="16.5" hidden="1" outlineLevel="1">
      <c r="A8" s="206">
        <v>43709</v>
      </c>
      <c r="B8" s="207" t="s">
        <v>577</v>
      </c>
      <c r="C8" s="214">
        <v>0</v>
      </c>
      <c r="D8" s="212">
        <v>0</v>
      </c>
      <c r="E8" s="215">
        <v>0</v>
      </c>
      <c r="F8" s="214">
        <v>0</v>
      </c>
      <c r="G8" s="212">
        <v>0</v>
      </c>
      <c r="H8" s="215">
        <v>0</v>
      </c>
      <c r="I8" s="214">
        <f>4A!I7/4C!I8</f>
        <v>0.11436991791257398</v>
      </c>
      <c r="J8" s="212">
        <f>4A!J7/4C!J8</f>
        <v>0.11556395710685213</v>
      </c>
      <c r="K8" s="215">
        <f>4A!K7/4C!K8</f>
        <v>0.04652906146378902</v>
      </c>
      <c r="L8" s="214">
        <f>4A!L7/4C!L8</f>
        <v>0.08698167650967142</v>
      </c>
      <c r="M8" s="212">
        <f>4A!M7/4C!M8</f>
        <v>0.08618322324217705</v>
      </c>
      <c r="N8" s="215">
        <f>4A!N7/4C!N8</f>
        <v>0.12765757888472604</v>
      </c>
      <c r="O8" s="214">
        <v>0</v>
      </c>
      <c r="P8" s="212">
        <v>0</v>
      </c>
      <c r="Q8" s="215">
        <v>0</v>
      </c>
      <c r="R8" s="214">
        <f>4A!R7/4C!R8</f>
        <v>0.1100679714967578</v>
      </c>
      <c r="S8" s="212">
        <f>4A!S7/4C!S8</f>
        <v>0.1105544684149115</v>
      </c>
      <c r="T8" s="215">
        <f>4A!T7/4C!T8</f>
        <v>0.08354623640100158</v>
      </c>
      <c r="U8" s="214">
        <f>4A!U7/4C!U8</f>
        <v>0.17604525720737735</v>
      </c>
      <c r="V8" s="212">
        <f>4A!V7/4C!V8</f>
        <v>0.17723009234643944</v>
      </c>
      <c r="W8" s="215">
        <f>4A!W7/4C!W8</f>
        <v>0.1544966456007599</v>
      </c>
      <c r="X8" s="214">
        <f>4A!X7/4C!X8</f>
        <v>0.47304388577996187</v>
      </c>
      <c r="Y8" s="212">
        <f>4A!Y7/4C!Y8</f>
        <v>0.4731419731349844</v>
      </c>
      <c r="Z8" s="215">
        <f>4A!Z7/4C!Z8</f>
        <v>0.4650636295824324</v>
      </c>
      <c r="AA8" s="214">
        <f>4A!AA7/4C!AA8</f>
        <v>0.11227102069799692</v>
      </c>
      <c r="AB8" s="212">
        <f>4A!AB7/4C!AB8</f>
        <v>0.11289839019767108</v>
      </c>
      <c r="AC8" s="215">
        <f>4A!AC7/4C!AC8</f>
        <v>0.07764023949625218</v>
      </c>
      <c r="AD8" s="214">
        <v>0</v>
      </c>
      <c r="AE8" s="212">
        <v>0</v>
      </c>
      <c r="AF8" s="215">
        <v>0</v>
      </c>
      <c r="AG8" s="214">
        <f>4A!AG7/4C!AG8</f>
        <v>0.10603508636912859</v>
      </c>
      <c r="AH8" s="212">
        <f>4A!AH7/4C!AH8</f>
        <v>0.10663515279748946</v>
      </c>
      <c r="AI8" s="215">
        <f>4A!AI7/4C!AI8</f>
        <v>0.07309556721422938</v>
      </c>
    </row>
    <row r="9" spans="1:35" ht="16.5" hidden="1" outlineLevel="1">
      <c r="A9" s="206">
        <v>43709</v>
      </c>
      <c r="B9" s="207" t="s">
        <v>599</v>
      </c>
      <c r="C9" s="222">
        <v>0</v>
      </c>
      <c r="D9" s="223">
        <v>0</v>
      </c>
      <c r="E9" s="224">
        <v>0</v>
      </c>
      <c r="F9" s="222">
        <f>4A!F8/4C!F9</f>
        <v>1</v>
      </c>
      <c r="G9" s="223">
        <v>0</v>
      </c>
      <c r="H9" s="224">
        <f>4A!H8/4C!H9</f>
        <v>1</v>
      </c>
      <c r="I9" s="222">
        <f>4A!I8/4C!I9</f>
        <v>0.08603389168044936</v>
      </c>
      <c r="J9" s="223">
        <f>4A!J8/4C!J9</f>
        <v>0.08729100833056153</v>
      </c>
      <c r="K9" s="224">
        <f>4A!K8/4C!K9</f>
        <v>0.06005986890070205</v>
      </c>
      <c r="L9" s="222">
        <f>4A!L8/4C!L9</f>
        <v>0.5300586417995844</v>
      </c>
      <c r="M9" s="223">
        <f>4A!M8/4C!M9</f>
        <v>0.5341592471744762</v>
      </c>
      <c r="N9" s="224">
        <f>4A!N8/4C!N9</f>
        <v>0.43620300919209737</v>
      </c>
      <c r="O9" s="222">
        <f>4A!O8/4C!O9</f>
        <v>0.9977338000746971</v>
      </c>
      <c r="P9" s="223">
        <f>4A!P8/4C!P9</f>
        <v>0.997437190651929</v>
      </c>
      <c r="Q9" s="224">
        <f>4A!Q8/4C!Q9</f>
        <v>1</v>
      </c>
      <c r="R9" s="222">
        <f>4A!R8/4C!R9</f>
        <v>0.8886421185774701</v>
      </c>
      <c r="S9" s="223">
        <f>4A!S8/4C!S9</f>
        <v>0.9149847448048711</v>
      </c>
      <c r="T9" s="224">
        <f>4A!T8/4C!T9</f>
        <v>0.6105129609091374</v>
      </c>
      <c r="U9" s="222">
        <f>4A!U8/4C!U9</f>
        <v>0.6585656260713034</v>
      </c>
      <c r="V9" s="223">
        <f>4A!V8/4C!V9</f>
        <v>0.7470388658448934</v>
      </c>
      <c r="W9" s="224">
        <f>4A!W8/4C!W9</f>
        <v>0.05209929807198005</v>
      </c>
      <c r="X9" s="222">
        <v>0</v>
      </c>
      <c r="Y9" s="223">
        <v>0</v>
      </c>
      <c r="Z9" s="224">
        <v>0</v>
      </c>
      <c r="AA9" s="222">
        <f>4A!AA8/4C!AA9</f>
        <v>0.10577772105172391</v>
      </c>
      <c r="AB9" s="223">
        <f>4A!AB8/4C!AB9</f>
        <v>0.10718116175002274</v>
      </c>
      <c r="AC9" s="224">
        <f>4A!AC8/4C!AC9</f>
        <v>0.0767003244204608</v>
      </c>
      <c r="AD9" s="222">
        <v>0</v>
      </c>
      <c r="AE9" s="223">
        <v>0</v>
      </c>
      <c r="AF9" s="224">
        <v>0</v>
      </c>
      <c r="AG9" s="222">
        <f>4A!AG8/4C!AG9</f>
        <v>0.10577772105172391</v>
      </c>
      <c r="AH9" s="223">
        <f>4A!AH8/4C!AH9</f>
        <v>0.10718116175002274</v>
      </c>
      <c r="AI9" s="224">
        <f>4A!AI8/4C!AI9</f>
        <v>0.0767003244204608</v>
      </c>
    </row>
    <row r="10" spans="1:35" ht="16.5" hidden="1" outlineLevel="1">
      <c r="A10" s="206">
        <v>43709</v>
      </c>
      <c r="B10" s="207" t="s">
        <v>578</v>
      </c>
      <c r="C10" s="214">
        <v>0</v>
      </c>
      <c r="D10" s="212">
        <v>0</v>
      </c>
      <c r="E10" s="215">
        <v>0</v>
      </c>
      <c r="F10" s="214">
        <v>0</v>
      </c>
      <c r="G10" s="212">
        <v>0</v>
      </c>
      <c r="H10" s="215">
        <v>0</v>
      </c>
      <c r="I10" s="214">
        <v>0</v>
      </c>
      <c r="J10" s="212">
        <v>0</v>
      </c>
      <c r="K10" s="215">
        <v>0</v>
      </c>
      <c r="L10" s="214">
        <v>0</v>
      </c>
      <c r="M10" s="212">
        <v>0</v>
      </c>
      <c r="N10" s="215">
        <v>0</v>
      </c>
      <c r="O10" s="214">
        <v>0</v>
      </c>
      <c r="P10" s="212">
        <v>0</v>
      </c>
      <c r="Q10" s="215">
        <v>0</v>
      </c>
      <c r="R10" s="214">
        <v>0</v>
      </c>
      <c r="S10" s="212">
        <v>0</v>
      </c>
      <c r="T10" s="215">
        <v>0</v>
      </c>
      <c r="U10" s="214">
        <v>0</v>
      </c>
      <c r="V10" s="212">
        <v>0</v>
      </c>
      <c r="W10" s="215">
        <v>0</v>
      </c>
      <c r="X10" s="214">
        <v>0</v>
      </c>
      <c r="Y10" s="212">
        <v>0</v>
      </c>
      <c r="Z10" s="215">
        <v>0</v>
      </c>
      <c r="AA10" s="214">
        <v>0</v>
      </c>
      <c r="AB10" s="212">
        <v>0</v>
      </c>
      <c r="AC10" s="215">
        <v>0</v>
      </c>
      <c r="AD10" s="214">
        <v>0</v>
      </c>
      <c r="AE10" s="212">
        <v>0</v>
      </c>
      <c r="AF10" s="215">
        <v>0</v>
      </c>
      <c r="AG10" s="214">
        <v>0</v>
      </c>
      <c r="AH10" s="212">
        <v>0</v>
      </c>
      <c r="AI10" s="215">
        <v>0</v>
      </c>
    </row>
    <row r="11" spans="1:35" ht="16.5" hidden="1" outlineLevel="1">
      <c r="A11" s="206">
        <v>43709</v>
      </c>
      <c r="B11" s="207" t="s">
        <v>579</v>
      </c>
      <c r="C11" s="222">
        <v>0</v>
      </c>
      <c r="D11" s="223">
        <v>0</v>
      </c>
      <c r="E11" s="224">
        <v>0</v>
      </c>
      <c r="F11" s="222">
        <f>4A!F10/4C!F11</f>
        <v>0</v>
      </c>
      <c r="G11" s="223">
        <f>4A!G10/4C!G11</f>
        <v>0</v>
      </c>
      <c r="H11" s="224">
        <v>0</v>
      </c>
      <c r="I11" s="222">
        <f>4A!I10/4C!I11</f>
        <v>0.10789853976593235</v>
      </c>
      <c r="J11" s="223">
        <f>4A!J10/4C!J11</f>
        <v>0.13631335479671663</v>
      </c>
      <c r="K11" s="224">
        <f>4A!K10/4C!K11</f>
        <v>0</v>
      </c>
      <c r="L11" s="222">
        <f>4A!L10/4C!L11</f>
        <v>0.03221509917762427</v>
      </c>
      <c r="M11" s="223">
        <f>4A!M10/4C!M11</f>
        <v>0.04390073844427401</v>
      </c>
      <c r="N11" s="224">
        <f>4A!N10/4C!N11</f>
        <v>0</v>
      </c>
      <c r="O11" s="222">
        <f>4A!O10/4C!O11</f>
        <v>0.3473276961674593</v>
      </c>
      <c r="P11" s="223">
        <f>4A!P10/4C!P11</f>
        <v>0.3473276961674593</v>
      </c>
      <c r="Q11" s="224">
        <v>0</v>
      </c>
      <c r="R11" s="222">
        <f>4A!R10/4C!R11</f>
        <v>0.07263861117306228</v>
      </c>
      <c r="S11" s="223">
        <f>4A!S10/4C!S11</f>
        <v>0.09632911426503188</v>
      </c>
      <c r="T11" s="224">
        <f>4A!T10/4C!T11</f>
        <v>0</v>
      </c>
      <c r="U11" s="222">
        <f>4A!U10/4C!U11</f>
        <v>0</v>
      </c>
      <c r="V11" s="223">
        <f>4A!V10/4C!V11</f>
        <v>0</v>
      </c>
      <c r="W11" s="224">
        <f>4A!W10/4C!W11</f>
        <v>0</v>
      </c>
      <c r="X11" s="222">
        <v>0</v>
      </c>
      <c r="Y11" s="223">
        <v>0</v>
      </c>
      <c r="Z11" s="224">
        <v>0</v>
      </c>
      <c r="AA11" s="222">
        <f>4A!AA10/4C!AA11</f>
        <v>0.052444277789706305</v>
      </c>
      <c r="AB11" s="223">
        <f>4A!AB10/4C!AB11</f>
        <v>0.06410007025380768</v>
      </c>
      <c r="AC11" s="224">
        <f>4A!AC10/4C!AC11</f>
        <v>0</v>
      </c>
      <c r="AD11" s="222">
        <v>0</v>
      </c>
      <c r="AE11" s="223">
        <v>0</v>
      </c>
      <c r="AF11" s="224">
        <v>0</v>
      </c>
      <c r="AG11" s="222">
        <f>4A!AG10/4C!AG11</f>
        <v>0.052444277789706305</v>
      </c>
      <c r="AH11" s="223">
        <f>4A!AH10/4C!AH11</f>
        <v>0.06410007025380768</v>
      </c>
      <c r="AI11" s="224">
        <f>4A!AI10/4C!AI11</f>
        <v>0</v>
      </c>
    </row>
    <row r="12" spans="1:35" ht="16.5" hidden="1" outlineLevel="1">
      <c r="A12" s="206">
        <v>43709</v>
      </c>
      <c r="B12" s="207" t="s">
        <v>580</v>
      </c>
      <c r="C12" s="214">
        <v>0</v>
      </c>
      <c r="D12" s="212">
        <v>0</v>
      </c>
      <c r="E12" s="215">
        <v>0</v>
      </c>
      <c r="F12" s="214">
        <v>0</v>
      </c>
      <c r="G12" s="212">
        <v>0</v>
      </c>
      <c r="H12" s="215">
        <v>0</v>
      </c>
      <c r="I12" s="214">
        <f>4A!I11/4C!I12</f>
        <v>0.38559877087350153</v>
      </c>
      <c r="J12" s="212">
        <f>4A!J11/4C!J12</f>
        <v>0.40425704341217955</v>
      </c>
      <c r="K12" s="215">
        <f>4A!K11/4C!K12</f>
        <v>0</v>
      </c>
      <c r="L12" s="214">
        <f>4A!L11/4C!L12</f>
        <v>0.3949964763773545</v>
      </c>
      <c r="M12" s="212">
        <f>4A!M11/4C!M12</f>
        <v>0.36427600805740923</v>
      </c>
      <c r="N12" s="215">
        <f>4A!N11/4C!N12</f>
        <v>0.6182118579755954</v>
      </c>
      <c r="O12" s="214">
        <v>0</v>
      </c>
      <c r="P12" s="212">
        <v>0</v>
      </c>
      <c r="Q12" s="215">
        <v>0</v>
      </c>
      <c r="R12" s="214">
        <v>0</v>
      </c>
      <c r="S12" s="212">
        <v>0</v>
      </c>
      <c r="T12" s="215">
        <v>0</v>
      </c>
      <c r="U12" s="214">
        <f>4A!U11/4C!U12</f>
        <v>0.6400239437605132</v>
      </c>
      <c r="V12" s="212">
        <f>4A!V11/4C!V12</f>
        <v>0.6583438206227283</v>
      </c>
      <c r="W12" s="215">
        <f>4A!W11/4C!W12</f>
        <v>0</v>
      </c>
      <c r="X12" s="214">
        <f>4A!X11/4C!X12</f>
        <v>0.7195837282100659</v>
      </c>
      <c r="Y12" s="212">
        <f>4A!Y11/4C!Y12</f>
        <v>0.7110691708749276</v>
      </c>
      <c r="Z12" s="215">
        <f>4A!Z11/4C!Z12</f>
        <v>1</v>
      </c>
      <c r="AA12" s="214">
        <f>4A!AA11/4C!AA12</f>
        <v>0.444107945449364</v>
      </c>
      <c r="AB12" s="212">
        <f>4A!AB11/4C!AB12</f>
        <v>0.45129039168635066</v>
      </c>
      <c r="AC12" s="215">
        <f>4A!AC11/4C!AC12</f>
        <v>0.32467001447285027</v>
      </c>
      <c r="AD12" s="214">
        <v>0</v>
      </c>
      <c r="AE12" s="212">
        <v>0</v>
      </c>
      <c r="AF12" s="215">
        <v>0</v>
      </c>
      <c r="AG12" s="214">
        <f>4A!AG11/4C!AG12</f>
        <v>0.38762817953066714</v>
      </c>
      <c r="AH12" s="212">
        <f>4A!AH11/4C!AH12</f>
        <v>0.3961634091666781</v>
      </c>
      <c r="AI12" s="215">
        <f>4A!AI11/4C!AI12</f>
        <v>0.2591882741458941</v>
      </c>
    </row>
    <row r="13" spans="1:35" ht="16.5" hidden="1" outlineLevel="1">
      <c r="A13" s="206">
        <v>43709</v>
      </c>
      <c r="B13" s="207" t="s">
        <v>581</v>
      </c>
      <c r="C13" s="222">
        <v>0</v>
      </c>
      <c r="D13" s="223">
        <v>0</v>
      </c>
      <c r="E13" s="224">
        <v>0</v>
      </c>
      <c r="F13" s="222">
        <f>4A!F12/4C!F13</f>
        <v>0.0002110024483742353</v>
      </c>
      <c r="G13" s="223">
        <f>4A!G12/4C!G13</f>
        <v>0.0002180488651225376</v>
      </c>
      <c r="H13" s="224">
        <f>4A!H12/4C!H13</f>
        <v>0</v>
      </c>
      <c r="I13" s="222">
        <f>4A!I12/4C!I13</f>
        <v>0.10581543599686354</v>
      </c>
      <c r="J13" s="223">
        <f>4A!J12/4C!J13</f>
        <v>0.10765822171098113</v>
      </c>
      <c r="K13" s="224">
        <f>4A!K12/4C!K13</f>
        <v>0.0757707532476768</v>
      </c>
      <c r="L13" s="222">
        <v>0</v>
      </c>
      <c r="M13" s="223">
        <v>0</v>
      </c>
      <c r="N13" s="224">
        <v>0</v>
      </c>
      <c r="O13" s="222">
        <f>4A!O12/4C!O13</f>
        <v>0.019202820230389245</v>
      </c>
      <c r="P13" s="223">
        <f>4A!P12/4C!P13</f>
        <v>0.019202820230389245</v>
      </c>
      <c r="Q13" s="224">
        <v>0</v>
      </c>
      <c r="R13" s="222">
        <f>4A!R12/4C!R13</f>
        <v>0.10766438755057388</v>
      </c>
      <c r="S13" s="223">
        <f>4A!S12/4C!S13</f>
        <v>0.11147604651805948</v>
      </c>
      <c r="T13" s="224">
        <f>4A!T12/4C!T13</f>
        <v>0</v>
      </c>
      <c r="U13" s="222">
        <f>4A!U12/4C!U13</f>
        <v>0.0802629577288782</v>
      </c>
      <c r="V13" s="223">
        <f>4A!V12/4C!V13</f>
        <v>0.08234407745097111</v>
      </c>
      <c r="W13" s="224">
        <f>4A!W12/4C!W13</f>
        <v>0.030920389231002536</v>
      </c>
      <c r="X13" s="222">
        <v>0</v>
      </c>
      <c r="Y13" s="223">
        <v>0</v>
      </c>
      <c r="Z13" s="224">
        <v>0</v>
      </c>
      <c r="AA13" s="222">
        <f>4A!AA12/4C!AA13</f>
        <v>0.10100624647869032</v>
      </c>
      <c r="AB13" s="223">
        <f>4A!AB12/4C!AB13</f>
        <v>0.10263932654724833</v>
      </c>
      <c r="AC13" s="224">
        <f>4A!AC12/4C!AC13</f>
        <v>0.07380169798504718</v>
      </c>
      <c r="AD13" s="222">
        <v>0</v>
      </c>
      <c r="AE13" s="223">
        <v>0</v>
      </c>
      <c r="AF13" s="224">
        <v>0</v>
      </c>
      <c r="AG13" s="222">
        <f>4A!AG12/4C!AG13</f>
        <v>0.10100624647869032</v>
      </c>
      <c r="AH13" s="223">
        <f>4A!AH12/4C!AH13</f>
        <v>0.10263932654724832</v>
      </c>
      <c r="AI13" s="224">
        <f>4A!AI12/4C!AI13</f>
        <v>0.07380169798504718</v>
      </c>
    </row>
    <row r="14" spans="1:35" ht="16.5" hidden="1" outlineLevel="1">
      <c r="A14" s="206">
        <v>43709</v>
      </c>
      <c r="B14" s="207" t="s">
        <v>582</v>
      </c>
      <c r="C14" s="214">
        <v>0</v>
      </c>
      <c r="D14" s="212">
        <v>0</v>
      </c>
      <c r="E14" s="215">
        <v>0</v>
      </c>
      <c r="F14" s="214">
        <v>0</v>
      </c>
      <c r="G14" s="212">
        <v>0</v>
      </c>
      <c r="H14" s="215">
        <v>0</v>
      </c>
      <c r="I14" s="214">
        <v>0</v>
      </c>
      <c r="J14" s="212">
        <v>0</v>
      </c>
      <c r="K14" s="215">
        <v>0</v>
      </c>
      <c r="L14" s="214">
        <v>0</v>
      </c>
      <c r="M14" s="212">
        <v>0</v>
      </c>
      <c r="N14" s="215">
        <v>0</v>
      </c>
      <c r="O14" s="214">
        <f>4A!O13/4C!O14</f>
        <v>0.049525364353156305</v>
      </c>
      <c r="P14" s="212">
        <f>4A!P13/4C!P14</f>
        <v>0.047711501945434324</v>
      </c>
      <c r="Q14" s="215">
        <f>4A!Q13/4C!Q14</f>
        <v>0.13658885171196322</v>
      </c>
      <c r="R14" s="214">
        <v>0</v>
      </c>
      <c r="S14" s="212">
        <v>0</v>
      </c>
      <c r="T14" s="215">
        <v>0</v>
      </c>
      <c r="U14" s="214">
        <v>0</v>
      </c>
      <c r="V14" s="212">
        <v>0</v>
      </c>
      <c r="W14" s="215">
        <v>0</v>
      </c>
      <c r="X14" s="214">
        <v>0</v>
      </c>
      <c r="Y14" s="212">
        <v>0</v>
      </c>
      <c r="Z14" s="215">
        <v>0</v>
      </c>
      <c r="AA14" s="214">
        <v>0</v>
      </c>
      <c r="AB14" s="212">
        <v>0</v>
      </c>
      <c r="AC14" s="215">
        <v>0</v>
      </c>
      <c r="AD14" s="214">
        <v>0</v>
      </c>
      <c r="AE14" s="212">
        <v>0</v>
      </c>
      <c r="AF14" s="215">
        <v>0</v>
      </c>
      <c r="AG14" s="214">
        <v>0</v>
      </c>
      <c r="AH14" s="212">
        <v>0</v>
      </c>
      <c r="AI14" s="215">
        <v>0</v>
      </c>
    </row>
    <row r="15" spans="1:35" ht="16.5" hidden="1" outlineLevel="1">
      <c r="A15" s="206">
        <v>43709</v>
      </c>
      <c r="B15" s="207" t="s">
        <v>583</v>
      </c>
      <c r="C15" s="222">
        <v>0</v>
      </c>
      <c r="D15" s="223">
        <v>0</v>
      </c>
      <c r="E15" s="224">
        <v>0</v>
      </c>
      <c r="F15" s="222">
        <v>0</v>
      </c>
      <c r="G15" s="223">
        <v>0</v>
      </c>
      <c r="H15" s="224">
        <v>0</v>
      </c>
      <c r="I15" s="222">
        <v>0</v>
      </c>
      <c r="J15" s="223">
        <v>0</v>
      </c>
      <c r="K15" s="224">
        <v>0</v>
      </c>
      <c r="L15" s="222">
        <v>0</v>
      </c>
      <c r="M15" s="223">
        <v>0</v>
      </c>
      <c r="N15" s="224">
        <v>0</v>
      </c>
      <c r="O15" s="222">
        <v>0</v>
      </c>
      <c r="P15" s="223">
        <v>0</v>
      </c>
      <c r="Q15" s="224">
        <v>0</v>
      </c>
      <c r="R15" s="222">
        <v>0</v>
      </c>
      <c r="S15" s="223">
        <v>0</v>
      </c>
      <c r="T15" s="224">
        <v>0</v>
      </c>
      <c r="U15" s="222">
        <v>0</v>
      </c>
      <c r="V15" s="223">
        <v>0</v>
      </c>
      <c r="W15" s="224">
        <v>0</v>
      </c>
      <c r="X15" s="222">
        <v>0</v>
      </c>
      <c r="Y15" s="223">
        <v>0</v>
      </c>
      <c r="Z15" s="224">
        <v>0</v>
      </c>
      <c r="AA15" s="222">
        <v>0</v>
      </c>
      <c r="AB15" s="223">
        <v>0</v>
      </c>
      <c r="AC15" s="224">
        <v>0</v>
      </c>
      <c r="AD15" s="222">
        <v>0</v>
      </c>
      <c r="AE15" s="223">
        <v>0</v>
      </c>
      <c r="AF15" s="224">
        <v>0</v>
      </c>
      <c r="AG15" s="222">
        <v>0</v>
      </c>
      <c r="AH15" s="223">
        <v>0</v>
      </c>
      <c r="AI15" s="224">
        <v>0</v>
      </c>
    </row>
    <row r="16" spans="1:35" ht="16.5" hidden="1" outlineLevel="1">
      <c r="A16" s="206">
        <v>43709</v>
      </c>
      <c r="B16" s="207" t="s">
        <v>584</v>
      </c>
      <c r="C16" s="214">
        <v>0</v>
      </c>
      <c r="D16" s="212">
        <v>0</v>
      </c>
      <c r="E16" s="215">
        <v>0</v>
      </c>
      <c r="F16" s="214">
        <f>4A!F15/4C!F16</f>
        <v>0.029452951831075495</v>
      </c>
      <c r="G16" s="212">
        <f>4A!G15/4C!G16</f>
        <v>0.029564027949590396</v>
      </c>
      <c r="H16" s="215">
        <f>4A!H15/4C!H16</f>
        <v>0.004995537597034694</v>
      </c>
      <c r="I16" s="214">
        <f>4A!I15/4C!I16</f>
        <v>0.18609875216405805</v>
      </c>
      <c r="J16" s="212">
        <f>4A!J15/4C!J16</f>
        <v>0.18682676936501633</v>
      </c>
      <c r="K16" s="215">
        <f>4A!K15/4C!K16</f>
        <v>0.1171490359146228</v>
      </c>
      <c r="L16" s="214">
        <f>4A!L15/4C!L16</f>
        <v>0.08311524354429324</v>
      </c>
      <c r="M16" s="212">
        <f>4A!M15/4C!M16</f>
        <v>0.08569810247516643</v>
      </c>
      <c r="N16" s="215">
        <f>4A!N15/4C!N16</f>
        <v>0.06940945420205111</v>
      </c>
      <c r="O16" s="214">
        <f>4A!O15/4C!O16</f>
        <v>0.15563416154565105</v>
      </c>
      <c r="P16" s="212">
        <f>4A!P15/4C!P16</f>
        <v>0.1569554201411603</v>
      </c>
      <c r="Q16" s="215">
        <f>4A!Q15/4C!Q16</f>
        <v>0</v>
      </c>
      <c r="R16" s="214">
        <f>4A!R15/4C!R16</f>
        <v>0.14843142482461705</v>
      </c>
      <c r="S16" s="212">
        <f>4A!S15/4C!S16</f>
        <v>0.14937927444095303</v>
      </c>
      <c r="T16" s="215">
        <f>4A!T15/4C!T16</f>
        <v>0.12618823042805913</v>
      </c>
      <c r="U16" s="214">
        <f>4A!U15/4C!U16</f>
        <v>0.16051492526330324</v>
      </c>
      <c r="V16" s="212">
        <f>4A!V15/4C!V16</f>
        <v>0.1613531761824798</v>
      </c>
      <c r="W16" s="215">
        <f>4A!W15/4C!W16</f>
        <v>0.10407625169178773</v>
      </c>
      <c r="X16" s="214">
        <f>4A!X15/4C!X16</f>
        <v>0.11447939197553292</v>
      </c>
      <c r="Y16" s="212">
        <f>4A!Y15/4C!Y16</f>
        <v>0.11580390681963403</v>
      </c>
      <c r="Z16" s="215">
        <f>4A!Z15/4C!Z16</f>
        <v>0.049824008518702466</v>
      </c>
      <c r="AA16" s="214">
        <f>4A!AA15/4C!AA16</f>
        <v>0.17607182761515555</v>
      </c>
      <c r="AB16" s="212">
        <f>4A!AB15/4C!AB16</f>
        <v>0.17675269126040846</v>
      </c>
      <c r="AC16" s="215">
        <f>4A!AC15/4C!AC16</f>
        <v>0.11203436625533959</v>
      </c>
      <c r="AD16" s="214">
        <v>0</v>
      </c>
      <c r="AE16" s="212">
        <v>0</v>
      </c>
      <c r="AF16" s="215">
        <v>0</v>
      </c>
      <c r="AG16" s="214">
        <f>4A!AG15/4C!AG16</f>
        <v>0.17615914897298957</v>
      </c>
      <c r="AH16" s="212">
        <f>4A!AH15/4C!AH16</f>
        <v>0.17683695380161135</v>
      </c>
      <c r="AI16" s="215">
        <f>4A!AI15/4C!AI16</f>
        <v>0.11220062256318326</v>
      </c>
    </row>
    <row r="17" spans="1:35" ht="16.5" hidden="1" outlineLevel="1">
      <c r="A17" s="206">
        <v>43709</v>
      </c>
      <c r="B17" s="207" t="s">
        <v>585</v>
      </c>
      <c r="C17" s="222">
        <v>0</v>
      </c>
      <c r="D17" s="223">
        <v>0</v>
      </c>
      <c r="E17" s="224">
        <v>0</v>
      </c>
      <c r="F17" s="222">
        <f>4A!F16/4C!F17</f>
        <v>0.02150061026185224</v>
      </c>
      <c r="G17" s="223">
        <f>4A!G16/4C!G17</f>
        <v>0.020024573126964908</v>
      </c>
      <c r="H17" s="224">
        <f>4A!H16/4C!H17</f>
        <v>0.23211983940247127</v>
      </c>
      <c r="I17" s="222">
        <f>4A!I16/4C!I17</f>
        <v>0.049436548678283024</v>
      </c>
      <c r="J17" s="223">
        <f>4A!J16/4C!J17</f>
        <v>0.04957695169539559</v>
      </c>
      <c r="K17" s="224">
        <f>4A!K16/4C!K17</f>
        <v>0.04529261741268978</v>
      </c>
      <c r="L17" s="222">
        <v>0</v>
      </c>
      <c r="M17" s="223">
        <v>0</v>
      </c>
      <c r="N17" s="224">
        <v>0</v>
      </c>
      <c r="O17" s="222">
        <f>4A!O16/4C!O17</f>
        <v>0.023045602801555414</v>
      </c>
      <c r="P17" s="223">
        <f>4A!P16/4C!P17</f>
        <v>0.023495940954862165</v>
      </c>
      <c r="Q17" s="224">
        <f>4A!Q16/4C!Q17</f>
        <v>0</v>
      </c>
      <c r="R17" s="222">
        <f>4A!R16/4C!R17</f>
        <v>0.006943685918636816</v>
      </c>
      <c r="S17" s="223">
        <f>4A!S16/4C!S17</f>
        <v>0.006943685918636816</v>
      </c>
      <c r="T17" s="224" t="e">
        <f>4A!T16/4C!T17</f>
        <v>#DIV/0!</v>
      </c>
      <c r="U17" s="222">
        <f>4A!U16/4C!U17</f>
        <v>0.12734146978320374</v>
      </c>
      <c r="V17" s="223">
        <f>4A!V16/4C!V17</f>
        <v>0.12735607903043988</v>
      </c>
      <c r="W17" s="224">
        <f>4A!W16/4C!W17</f>
        <v>0</v>
      </c>
      <c r="X17" s="222">
        <v>0</v>
      </c>
      <c r="Y17" s="223">
        <v>0</v>
      </c>
      <c r="Z17" s="224">
        <v>0</v>
      </c>
      <c r="AA17" s="222">
        <f>4A!AA16/4C!AA17</f>
        <v>0.03545815552173216</v>
      </c>
      <c r="AB17" s="223">
        <f>4A!AB16/4C!AB17</f>
        <v>0.034595171127961274</v>
      </c>
      <c r="AC17" s="224">
        <f>4A!AC16/4C!AC17</f>
        <v>0.07805807830480195</v>
      </c>
      <c r="AD17" s="222">
        <v>0</v>
      </c>
      <c r="AE17" s="223">
        <v>0</v>
      </c>
      <c r="AF17" s="224">
        <v>0</v>
      </c>
      <c r="AG17" s="222">
        <f>4A!AG16/4C!AG17</f>
        <v>0.03545815552173216</v>
      </c>
      <c r="AH17" s="223">
        <f>4A!AH16/4C!AH17</f>
        <v>0.03459517112796127</v>
      </c>
      <c r="AI17" s="224">
        <f>4A!AI16/4C!AI17</f>
        <v>0.07805807830480196</v>
      </c>
    </row>
    <row r="18" spans="1:35" ht="16.5" hidden="1" outlineLevel="1">
      <c r="A18" s="206">
        <v>43709</v>
      </c>
      <c r="B18" s="207" t="s">
        <v>586</v>
      </c>
      <c r="C18" s="214">
        <v>0</v>
      </c>
      <c r="D18" s="212">
        <v>0</v>
      </c>
      <c r="E18" s="215">
        <v>0</v>
      </c>
      <c r="F18" s="214">
        <f>4A!F17/4C!F18</f>
        <v>0</v>
      </c>
      <c r="G18" s="212">
        <f>4A!G17/4C!G18</f>
        <v>0</v>
      </c>
      <c r="H18" s="215">
        <v>0</v>
      </c>
      <c r="I18" s="214">
        <f>4A!I17/4C!I18</f>
        <v>0.47092448397854286</v>
      </c>
      <c r="J18" s="212">
        <f>4A!J17/4C!J18</f>
        <v>0.4771878739866498</v>
      </c>
      <c r="K18" s="215">
        <f>4A!K17/4C!K18</f>
        <v>0</v>
      </c>
      <c r="L18" s="214">
        <f>4A!L17/4C!L18</f>
        <v>0</v>
      </c>
      <c r="M18" s="212">
        <f>4A!M17/4C!M18</f>
        <v>0</v>
      </c>
      <c r="N18" s="215">
        <v>0</v>
      </c>
      <c r="O18" s="214">
        <v>0</v>
      </c>
      <c r="P18" s="212">
        <v>0</v>
      </c>
      <c r="Q18" s="215">
        <v>0</v>
      </c>
      <c r="R18" s="214">
        <v>0</v>
      </c>
      <c r="S18" s="212">
        <v>0</v>
      </c>
      <c r="T18" s="215">
        <v>0</v>
      </c>
      <c r="U18" s="214">
        <f>4A!U17/4C!U18</f>
        <v>0</v>
      </c>
      <c r="V18" s="212">
        <f>4A!V17/4C!V18</f>
        <v>0</v>
      </c>
      <c r="W18" s="215">
        <f>4A!W17/4C!W18</f>
        <v>0</v>
      </c>
      <c r="X18" s="214">
        <v>0</v>
      </c>
      <c r="Y18" s="212">
        <v>0</v>
      </c>
      <c r="Z18" s="215">
        <v>0</v>
      </c>
      <c r="AA18" s="214">
        <f>4A!AA17/4C!AA18</f>
        <v>0.36373932433092865</v>
      </c>
      <c r="AB18" s="212">
        <f>4A!AB17/4C!AB18</f>
        <v>0.3674647398017207</v>
      </c>
      <c r="AC18" s="215">
        <f>4A!AC17/4C!AC18</f>
        <v>0</v>
      </c>
      <c r="AD18" s="214">
        <v>0</v>
      </c>
      <c r="AE18" s="212">
        <v>0</v>
      </c>
      <c r="AF18" s="215">
        <v>0</v>
      </c>
      <c r="AG18" s="214">
        <f>4A!AG17/4C!AG18</f>
        <v>0.36373932433092865</v>
      </c>
      <c r="AH18" s="212">
        <f>4A!AH17/4C!AH18</f>
        <v>0.36746473980172073</v>
      </c>
      <c r="AI18" s="215">
        <f>4A!AI17/4C!AI18</f>
        <v>0</v>
      </c>
    </row>
    <row r="19" spans="1:35" ht="16.5" hidden="1" outlineLevel="1">
      <c r="A19" s="206">
        <v>43709</v>
      </c>
      <c r="B19" s="207" t="s">
        <v>587</v>
      </c>
      <c r="C19" s="222">
        <v>0</v>
      </c>
      <c r="D19" s="223">
        <v>0</v>
      </c>
      <c r="E19" s="224">
        <v>0</v>
      </c>
      <c r="F19" s="222">
        <f>4A!F18/4C!F19</f>
        <v>0.056043527182278126</v>
      </c>
      <c r="G19" s="223">
        <f>4A!G18/4C!G19</f>
        <v>0.05770974872345095</v>
      </c>
      <c r="H19" s="224">
        <f>4A!H18/4C!H19</f>
        <v>0.009159760343106707</v>
      </c>
      <c r="I19" s="222">
        <f>4A!I18/4C!I19</f>
        <v>0.09715146942329808</v>
      </c>
      <c r="J19" s="223">
        <f>4A!J18/4C!J19</f>
        <v>0.09840902450352748</v>
      </c>
      <c r="K19" s="224">
        <f>4A!K18/4C!K19</f>
        <v>0.041296163391080956</v>
      </c>
      <c r="L19" s="222">
        <f>4A!L18/4C!L19</f>
        <v>0.13475633380581312</v>
      </c>
      <c r="M19" s="223">
        <f>4A!M18/4C!M19</f>
        <v>0.1372840544010387</v>
      </c>
      <c r="N19" s="224">
        <f>4A!N18/4C!N19</f>
        <v>0.06839195517116223</v>
      </c>
      <c r="O19" s="222">
        <f>4A!O18/4C!O19</f>
        <v>0.10185823087490353</v>
      </c>
      <c r="P19" s="223">
        <f>4A!P18/4C!P19</f>
        <v>0.10288229417646626</v>
      </c>
      <c r="Q19" s="224">
        <f>4A!Q18/4C!Q19</f>
        <v>0</v>
      </c>
      <c r="R19" s="222">
        <f>4A!R18/4C!R19</f>
        <v>0.11053747496423687</v>
      </c>
      <c r="S19" s="223">
        <f>4A!S18/4C!S19</f>
        <v>0.10979119881241715</v>
      </c>
      <c r="T19" s="224">
        <f>4A!T18/4C!T19</f>
        <v>0.15728164777546944</v>
      </c>
      <c r="U19" s="222">
        <f>4A!U18/4C!U19</f>
        <v>0.20732880850419047</v>
      </c>
      <c r="V19" s="223">
        <f>4A!V18/4C!V19</f>
        <v>0.20766680460417453</v>
      </c>
      <c r="W19" s="224">
        <f>4A!W18/4C!W19</f>
        <v>0.20004406919741047</v>
      </c>
      <c r="X19" s="222">
        <f>4A!X18/4C!X19</f>
        <v>0.38728311605636717</v>
      </c>
      <c r="Y19" s="223">
        <f>4A!Y18/4C!Y19</f>
        <v>0.3906248145221898</v>
      </c>
      <c r="Z19" s="224">
        <f>4A!Z18/4C!Z19</f>
        <v>0.28496468631732536</v>
      </c>
      <c r="AA19" s="222">
        <f>4A!AA18/4C!AA19</f>
        <v>0.12519532247022477</v>
      </c>
      <c r="AB19" s="223">
        <f>4A!AB18/4C!AB19</f>
        <v>0.1271770848686572</v>
      </c>
      <c r="AC19" s="224">
        <f>4A!AC18/4C!AC19</f>
        <v>0.06468743906148237</v>
      </c>
      <c r="AD19" s="222">
        <v>0</v>
      </c>
      <c r="AE19" s="223">
        <v>0</v>
      </c>
      <c r="AF19" s="224">
        <v>0</v>
      </c>
      <c r="AG19" s="222">
        <f>4A!AG18/4C!AG19</f>
        <v>0.12174562313701137</v>
      </c>
      <c r="AH19" s="223">
        <f>4A!AH18/4C!AH19</f>
        <v>0.12370917136861033</v>
      </c>
      <c r="AI19" s="224">
        <f>4A!AI18/4C!AI19</f>
        <v>0.061796086252450866</v>
      </c>
    </row>
    <row r="20" spans="1:35" ht="16.5" hidden="1" outlineLevel="1">
      <c r="A20" s="206">
        <v>43709</v>
      </c>
      <c r="B20" s="207" t="s">
        <v>588</v>
      </c>
      <c r="C20" s="214">
        <v>0</v>
      </c>
      <c r="D20" s="212">
        <v>0</v>
      </c>
      <c r="E20" s="215">
        <v>0</v>
      </c>
      <c r="F20" s="214">
        <f>4A!F19/4C!F20</f>
        <v>0.008440028615572946</v>
      </c>
      <c r="G20" s="212">
        <f>4A!G19/4C!G20</f>
        <v>0.008440028615572946</v>
      </c>
      <c r="H20" s="215">
        <v>0</v>
      </c>
      <c r="I20" s="214">
        <f>4A!I19/4C!I20</f>
        <v>1</v>
      </c>
      <c r="J20" s="212">
        <f>4A!J19/4C!J20</f>
        <v>1</v>
      </c>
      <c r="K20" s="215">
        <v>0</v>
      </c>
      <c r="L20" s="214">
        <v>0</v>
      </c>
      <c r="M20" s="212">
        <v>0</v>
      </c>
      <c r="N20" s="215">
        <v>0</v>
      </c>
      <c r="O20" s="214">
        <f>4A!O19/4C!O20</f>
        <v>0.04674287627287722</v>
      </c>
      <c r="P20" s="212">
        <f>4A!P19/4C!P20</f>
        <v>0.04666976913880181</v>
      </c>
      <c r="Q20" s="215">
        <f>4A!Q19/4C!Q20</f>
        <v>0.052862791917988705</v>
      </c>
      <c r="R20" s="214">
        <f>4A!R19/4C!R20</f>
        <v>1</v>
      </c>
      <c r="S20" s="212">
        <f>4A!S19/4C!S20</f>
        <v>1</v>
      </c>
      <c r="T20" s="215" t="e">
        <f>4A!T19/4C!T20</f>
        <v>#DIV/0!</v>
      </c>
      <c r="U20" s="214">
        <f>4A!U19/4C!U20</f>
        <v>0.9097398490040772</v>
      </c>
      <c r="V20" s="212">
        <f>4A!V19/4C!V20</f>
        <v>0.9097398490040772</v>
      </c>
      <c r="W20" s="215">
        <v>0</v>
      </c>
      <c r="X20" s="214">
        <v>0</v>
      </c>
      <c r="Y20" s="212">
        <v>0</v>
      </c>
      <c r="Z20" s="215">
        <v>0</v>
      </c>
      <c r="AA20" s="214">
        <f>4A!AA19/4C!AA20</f>
        <v>0.6365499090659545</v>
      </c>
      <c r="AB20" s="212">
        <f>4A!AB19/4C!AB20</f>
        <v>0.6365499090659545</v>
      </c>
      <c r="AC20" s="215">
        <v>0</v>
      </c>
      <c r="AD20" s="214">
        <v>0</v>
      </c>
      <c r="AE20" s="212">
        <v>0</v>
      </c>
      <c r="AF20" s="215">
        <v>0</v>
      </c>
      <c r="AG20" s="214">
        <f>4A!AG19/4C!AG20</f>
        <v>0.6365499090659545</v>
      </c>
      <c r="AH20" s="212">
        <f>4A!AH19/4C!AH20</f>
        <v>0.6365499090659545</v>
      </c>
      <c r="AI20" s="215">
        <v>0</v>
      </c>
    </row>
    <row r="21" spans="1:35" ht="16.5" hidden="1" outlineLevel="1">
      <c r="A21" s="206">
        <v>43709</v>
      </c>
      <c r="B21" s="207" t="s">
        <v>589</v>
      </c>
      <c r="C21" s="222">
        <v>0</v>
      </c>
      <c r="D21" s="223">
        <v>0</v>
      </c>
      <c r="E21" s="224">
        <v>0</v>
      </c>
      <c r="F21" s="222">
        <f>4A!F20/4C!F21</f>
        <v>0.04319479006955152</v>
      </c>
      <c r="G21" s="223">
        <f>4A!G20/4C!G21</f>
        <v>0.05246134243373064</v>
      </c>
      <c r="H21" s="224">
        <f>4A!H20/4C!H21</f>
        <v>0</v>
      </c>
      <c r="I21" s="222">
        <f>4A!I20/4C!I21</f>
        <v>0.20918689887526495</v>
      </c>
      <c r="J21" s="223">
        <f>4A!J20/4C!J21</f>
        <v>0.2108301271967398</v>
      </c>
      <c r="K21" s="224">
        <f>4A!K20/4C!K21</f>
        <v>0.12463973318434587</v>
      </c>
      <c r="L21" s="222">
        <f>4A!L20/4C!L21</f>
        <v>0.04811983100527897</v>
      </c>
      <c r="M21" s="223">
        <f>4A!M20/4C!M21</f>
        <v>0.04811983100527897</v>
      </c>
      <c r="N21" s="224">
        <v>0</v>
      </c>
      <c r="O21" s="222">
        <v>0</v>
      </c>
      <c r="P21" s="223">
        <v>0</v>
      </c>
      <c r="Q21" s="224">
        <v>0</v>
      </c>
      <c r="R21" s="222">
        <f>4A!R20/4C!R21</f>
        <v>0.15743396803811383</v>
      </c>
      <c r="S21" s="223">
        <f>4A!S20/4C!S21</f>
        <v>0.15572761999480916</v>
      </c>
      <c r="T21" s="224">
        <f>4A!T20/4C!T21</f>
        <v>0.27854302033864387</v>
      </c>
      <c r="U21" s="222">
        <f>4A!U20/4C!U21</f>
        <v>0.21323841519846168</v>
      </c>
      <c r="V21" s="223">
        <f>4A!V20/4C!V21</f>
        <v>0.21493829244315424</v>
      </c>
      <c r="W21" s="224">
        <f>4A!W20/4C!W21</f>
        <v>0.10363061202062995</v>
      </c>
      <c r="X21" s="222">
        <f>4A!X20/4C!X21</f>
        <v>0.4208358203044327</v>
      </c>
      <c r="Y21" s="223">
        <f>4A!Y20/4C!Y21</f>
        <v>0.4263056044738672</v>
      </c>
      <c r="Z21" s="224">
        <f>4A!Z20/4C!Z21</f>
        <v>0.22857687337298055</v>
      </c>
      <c r="AA21" s="222">
        <f>4A!AA20/4C!AA21</f>
        <v>0.21401341831809242</v>
      </c>
      <c r="AB21" s="223">
        <f>4A!AB20/4C!AB21</f>
        <v>0.2156834025478872</v>
      </c>
      <c r="AC21" s="224">
        <f>4A!AC20/4C!AC21</f>
        <v>0.12872027100313735</v>
      </c>
      <c r="AD21" s="222">
        <v>0</v>
      </c>
      <c r="AE21" s="223">
        <v>0</v>
      </c>
      <c r="AF21" s="224">
        <v>0</v>
      </c>
      <c r="AG21" s="222">
        <f>4A!AG20/4C!AG21</f>
        <v>0.2077145642093528</v>
      </c>
      <c r="AH21" s="223">
        <f>4A!AH20/4C!AH21</f>
        <v>0.20932582214075404</v>
      </c>
      <c r="AI21" s="224">
        <f>4A!AI20/4C!AI21</f>
        <v>0.12427978849810918</v>
      </c>
    </row>
    <row r="22" spans="1:35" ht="16.5" hidden="1" outlineLevel="1">
      <c r="A22" s="206">
        <v>43709</v>
      </c>
      <c r="B22" s="207" t="s">
        <v>590</v>
      </c>
      <c r="C22" s="214">
        <v>0</v>
      </c>
      <c r="D22" s="212">
        <v>0</v>
      </c>
      <c r="E22" s="215">
        <v>0</v>
      </c>
      <c r="F22" s="214">
        <f>4A!F21/4C!F22</f>
        <v>0.28825146269741203</v>
      </c>
      <c r="G22" s="212">
        <f>4A!G21/4C!G22</f>
        <v>0.29178488530359453</v>
      </c>
      <c r="H22" s="215">
        <f>4A!H21/4C!H22</f>
        <v>0.24418519968536812</v>
      </c>
      <c r="I22" s="214">
        <f>4A!I21/4C!I22</f>
        <v>0.4374932343638569</v>
      </c>
      <c r="J22" s="212">
        <f>4A!J21/4C!J22</f>
        <v>0.5226757127957644</v>
      </c>
      <c r="K22" s="215">
        <f>4A!K21/4C!K22</f>
        <v>0.17045127871501753</v>
      </c>
      <c r="L22" s="214">
        <f>4A!L21/4C!L22</f>
        <v>0.3516443822154741</v>
      </c>
      <c r="M22" s="212">
        <f>4A!M21/4C!M22</f>
        <v>0.3660108591976052</v>
      </c>
      <c r="N22" s="215">
        <f>4A!N21/4C!N22</f>
        <v>0.29747038679623944</v>
      </c>
      <c r="O22" s="214">
        <f>4A!O21/4C!O22</f>
        <v>0.3428568094294195</v>
      </c>
      <c r="P22" s="212">
        <f>4A!P21/4C!P22</f>
        <v>0.34741409326244505</v>
      </c>
      <c r="Q22" s="215">
        <f>4A!Q21/4C!Q22</f>
        <v>0.1456963425875343</v>
      </c>
      <c r="R22" s="214">
        <f>4A!R21/4C!R22</f>
        <v>0.14992266720081512</v>
      </c>
      <c r="S22" s="212">
        <f>4A!S21/4C!S22</f>
        <v>0.15118433925824337</v>
      </c>
      <c r="T22" s="215">
        <f>4A!T21/4C!T22</f>
        <v>0.14064644511407795</v>
      </c>
      <c r="U22" s="214">
        <f>4A!U21/4C!U22</f>
        <v>0.29266544106309017</v>
      </c>
      <c r="V22" s="212">
        <f>4A!V21/4C!V22</f>
        <v>0.3238328937097314</v>
      </c>
      <c r="W22" s="215">
        <f>4A!W21/4C!W22</f>
        <v>0.19883992805783637</v>
      </c>
      <c r="X22" s="214">
        <v>0</v>
      </c>
      <c r="Y22" s="212">
        <v>0</v>
      </c>
      <c r="Z22" s="215">
        <v>0</v>
      </c>
      <c r="AA22" s="214">
        <f>4A!AA21/4C!AA22</f>
        <v>0.3999344219565006</v>
      </c>
      <c r="AB22" s="212">
        <f>4A!AB21/4C!AB22</f>
        <v>0.45350920478957374</v>
      </c>
      <c r="AC22" s="215">
        <f>4A!AC21/4C!AC22</f>
        <v>0.20837873783696534</v>
      </c>
      <c r="AD22" s="214">
        <v>0</v>
      </c>
      <c r="AE22" s="212">
        <v>0</v>
      </c>
      <c r="AF22" s="215">
        <v>0</v>
      </c>
      <c r="AG22" s="214">
        <f>4A!AG21/4C!AG22</f>
        <v>0.3999344219565006</v>
      </c>
      <c r="AH22" s="212">
        <f>4A!AH21/4C!AH22</f>
        <v>0.4535092047895738</v>
      </c>
      <c r="AI22" s="215">
        <f>4A!AI21/4C!AI22</f>
        <v>0.20837873783696534</v>
      </c>
    </row>
    <row r="23" spans="1:35" ht="16.5" hidden="1" outlineLevel="1">
      <c r="A23" s="206">
        <v>43709</v>
      </c>
      <c r="B23" s="207" t="s">
        <v>591</v>
      </c>
      <c r="C23" s="222">
        <v>0</v>
      </c>
      <c r="D23" s="223">
        <v>0</v>
      </c>
      <c r="E23" s="224">
        <v>0</v>
      </c>
      <c r="F23" s="222">
        <v>0</v>
      </c>
      <c r="G23" s="223">
        <v>0</v>
      </c>
      <c r="H23" s="224">
        <v>0</v>
      </c>
      <c r="I23" s="222">
        <f>4A!I22/4C!I23</f>
        <v>0.10323817784898855</v>
      </c>
      <c r="J23" s="223">
        <f>4A!J22/4C!J23</f>
        <v>0.11982125162689419</v>
      </c>
      <c r="K23" s="224">
        <f>4A!K22/4C!K23</f>
        <v>0.014100722650871823</v>
      </c>
      <c r="L23" s="222">
        <f>4A!L22/4C!L23</f>
        <v>0.18715849428119757</v>
      </c>
      <c r="M23" s="223">
        <f>4A!M22/4C!M23</f>
        <v>0.2549696963065419</v>
      </c>
      <c r="N23" s="224">
        <f>4A!N22/4C!N23</f>
        <v>0</v>
      </c>
      <c r="O23" s="222">
        <v>0</v>
      </c>
      <c r="P23" s="223">
        <v>0</v>
      </c>
      <c r="Q23" s="224">
        <v>0</v>
      </c>
      <c r="R23" s="222">
        <v>0</v>
      </c>
      <c r="S23" s="223">
        <v>0</v>
      </c>
      <c r="T23" s="224">
        <v>0</v>
      </c>
      <c r="U23" s="222">
        <v>0</v>
      </c>
      <c r="V23" s="223">
        <v>0</v>
      </c>
      <c r="W23" s="224">
        <v>0</v>
      </c>
      <c r="X23" s="222">
        <v>0</v>
      </c>
      <c r="Y23" s="223">
        <v>0</v>
      </c>
      <c r="Z23" s="224">
        <v>0</v>
      </c>
      <c r="AA23" s="222">
        <f>4A!AA22/4C!AA23</f>
        <v>0.10640935609399059</v>
      </c>
      <c r="AB23" s="223">
        <f>4A!AB22/4C!AB23</f>
        <v>0.1242892543019258</v>
      </c>
      <c r="AC23" s="224">
        <f>4A!AC22/4C!AC23</f>
        <v>0.013220413973682281</v>
      </c>
      <c r="AD23" s="222">
        <v>0</v>
      </c>
      <c r="AE23" s="223">
        <v>0</v>
      </c>
      <c r="AF23" s="224">
        <v>0</v>
      </c>
      <c r="AG23" s="222">
        <f>4A!AG22/4C!AG23</f>
        <v>0.10640935609399059</v>
      </c>
      <c r="AH23" s="223">
        <f>4A!AH22/4C!AH23</f>
        <v>0.1242892543019258</v>
      </c>
      <c r="AI23" s="224">
        <f>4A!AI22/4C!AI23</f>
        <v>0.013220413973682281</v>
      </c>
    </row>
    <row r="24" spans="1:35" ht="16.5" hidden="1" outlineLevel="1">
      <c r="A24" s="206">
        <v>43709</v>
      </c>
      <c r="B24" s="207" t="s">
        <v>592</v>
      </c>
      <c r="C24" s="214">
        <v>0</v>
      </c>
      <c r="D24" s="212">
        <v>0</v>
      </c>
      <c r="E24" s="215">
        <v>0</v>
      </c>
      <c r="F24" s="214">
        <v>0</v>
      </c>
      <c r="G24" s="212">
        <v>0</v>
      </c>
      <c r="H24" s="215">
        <v>0</v>
      </c>
      <c r="I24" s="214">
        <v>0</v>
      </c>
      <c r="J24" s="212">
        <v>0</v>
      </c>
      <c r="K24" s="215">
        <v>0</v>
      </c>
      <c r="L24" s="214">
        <f>4A!L23/4C!L24</f>
        <v>1</v>
      </c>
      <c r="M24" s="212">
        <f>4A!M23/4C!M24</f>
        <v>1</v>
      </c>
      <c r="N24" s="215">
        <v>0</v>
      </c>
      <c r="O24" s="214">
        <v>0</v>
      </c>
      <c r="P24" s="212">
        <v>0</v>
      </c>
      <c r="Q24" s="215">
        <v>0</v>
      </c>
      <c r="R24" s="214">
        <v>0</v>
      </c>
      <c r="S24" s="212">
        <v>0</v>
      </c>
      <c r="T24" s="215">
        <v>0</v>
      </c>
      <c r="U24" s="214">
        <v>0</v>
      </c>
      <c r="V24" s="212">
        <v>0</v>
      </c>
      <c r="W24" s="215">
        <v>0</v>
      </c>
      <c r="X24" s="214">
        <f>4A!X23/4C!X24</f>
        <v>0.812357952670467</v>
      </c>
      <c r="Y24" s="212">
        <f>4A!Y23/4C!Y24</f>
        <v>0.812357952670467</v>
      </c>
      <c r="Z24" s="215">
        <v>0</v>
      </c>
      <c r="AA24" s="214">
        <f>4A!AA23/4C!AA24</f>
        <v>0.840846727016513</v>
      </c>
      <c r="AB24" s="212">
        <f>4A!AB23/4C!AB24</f>
        <v>0.840846727016513</v>
      </c>
      <c r="AC24" s="215">
        <v>0</v>
      </c>
      <c r="AD24" s="214">
        <v>0</v>
      </c>
      <c r="AE24" s="212">
        <v>0</v>
      </c>
      <c r="AF24" s="215">
        <v>0</v>
      </c>
      <c r="AG24" s="214">
        <f>4A!AG23/4C!AG24</f>
        <v>1</v>
      </c>
      <c r="AH24" s="212">
        <f>4A!AH23/4C!AH24</f>
        <v>1</v>
      </c>
      <c r="AI24" s="215">
        <v>0</v>
      </c>
    </row>
    <row r="25" spans="1:35" ht="16.5" hidden="1" outlineLevel="1">
      <c r="A25" s="206">
        <v>43709</v>
      </c>
      <c r="B25" s="207" t="s">
        <v>593</v>
      </c>
      <c r="C25" s="222">
        <v>0</v>
      </c>
      <c r="D25" s="223">
        <v>0</v>
      </c>
      <c r="E25" s="224">
        <v>0</v>
      </c>
      <c r="F25" s="222">
        <v>0</v>
      </c>
      <c r="G25" s="223">
        <v>0</v>
      </c>
      <c r="H25" s="224">
        <v>0</v>
      </c>
      <c r="I25" s="222">
        <v>0</v>
      </c>
      <c r="J25" s="223">
        <v>0</v>
      </c>
      <c r="K25" s="224">
        <v>0</v>
      </c>
      <c r="L25" s="222">
        <v>0</v>
      </c>
      <c r="M25" s="223">
        <v>0</v>
      </c>
      <c r="N25" s="224">
        <v>0</v>
      </c>
      <c r="O25" s="222">
        <f>4A!O24/4C!O25</f>
        <v>0.03236272381200875</v>
      </c>
      <c r="P25" s="223">
        <f>4A!P24/4C!P25</f>
        <v>0.032174942265211504</v>
      </c>
      <c r="Q25" s="224">
        <f>4A!Q24/4C!Q25</f>
        <v>0.055726637321711917</v>
      </c>
      <c r="R25" s="222">
        <v>0</v>
      </c>
      <c r="S25" s="223">
        <v>0</v>
      </c>
      <c r="T25" s="224">
        <v>0</v>
      </c>
      <c r="U25" s="222">
        <v>0</v>
      </c>
      <c r="V25" s="223">
        <v>0</v>
      </c>
      <c r="W25" s="224">
        <v>0</v>
      </c>
      <c r="X25" s="222">
        <v>0</v>
      </c>
      <c r="Y25" s="223">
        <v>0</v>
      </c>
      <c r="Z25" s="224">
        <v>0</v>
      </c>
      <c r="AA25" s="222">
        <v>0</v>
      </c>
      <c r="AB25" s="223">
        <v>0</v>
      </c>
      <c r="AC25" s="224">
        <v>0</v>
      </c>
      <c r="AD25" s="222">
        <v>0</v>
      </c>
      <c r="AE25" s="223">
        <v>0</v>
      </c>
      <c r="AF25" s="224">
        <v>0</v>
      </c>
      <c r="AG25" s="222">
        <v>0</v>
      </c>
      <c r="AH25" s="223">
        <v>0</v>
      </c>
      <c r="AI25" s="224">
        <v>0</v>
      </c>
    </row>
    <row r="26" spans="1:35" ht="16.5" hidden="1" outlineLevel="1">
      <c r="A26" s="206">
        <v>43709</v>
      </c>
      <c r="B26" s="207" t="s">
        <v>594</v>
      </c>
      <c r="C26" s="214">
        <v>0</v>
      </c>
      <c r="D26" s="212">
        <v>0</v>
      </c>
      <c r="E26" s="215">
        <v>0</v>
      </c>
      <c r="F26" s="214">
        <v>0</v>
      </c>
      <c r="G26" s="212">
        <v>0</v>
      </c>
      <c r="H26" s="215">
        <v>0</v>
      </c>
      <c r="I26" s="214">
        <f>4A!I25/4C!I26</f>
        <v>0.7541986311695912</v>
      </c>
      <c r="J26" s="212">
        <f>4A!J25/4C!J26</f>
        <v>0.7111933201456274</v>
      </c>
      <c r="K26" s="215">
        <f>4A!K25/4C!K26</f>
        <v>1</v>
      </c>
      <c r="L26" s="214">
        <f>4A!L25/4C!L26</f>
        <v>0.966625536308464</v>
      </c>
      <c r="M26" s="212">
        <f>4A!M25/4C!M26</f>
        <v>0.9653390099517082</v>
      </c>
      <c r="N26" s="215">
        <f>4A!N25/4C!N26</f>
        <v>1</v>
      </c>
      <c r="O26" s="214">
        <f>4A!O25/4C!O26</f>
        <v>0.15726727546010208</v>
      </c>
      <c r="P26" s="212">
        <f>4A!P25/4C!P26</f>
        <v>0.17090482085064496</v>
      </c>
      <c r="Q26" s="215">
        <f>4A!Q25/4C!Q26</f>
        <v>0.15486958203589307</v>
      </c>
      <c r="R26" s="214">
        <v>0</v>
      </c>
      <c r="S26" s="212">
        <v>0</v>
      </c>
      <c r="T26" s="215">
        <v>0</v>
      </c>
      <c r="U26" s="214">
        <f>4A!U25/4C!U26</f>
        <v>0.9727962887557486</v>
      </c>
      <c r="V26" s="212">
        <f>4A!V25/4C!V26</f>
        <v>0.9727962887557486</v>
      </c>
      <c r="W26" s="215">
        <v>0</v>
      </c>
      <c r="X26" s="214">
        <v>0</v>
      </c>
      <c r="Y26" s="212">
        <v>0</v>
      </c>
      <c r="Z26" s="215">
        <v>0</v>
      </c>
      <c r="AA26" s="214">
        <f>4A!AA25/4C!AA26</f>
        <v>0.7906274244053408</v>
      </c>
      <c r="AB26" s="212">
        <f>4A!AB25/4C!AB26</f>
        <v>0.7594147927122838</v>
      </c>
      <c r="AC26" s="215">
        <f>4A!AC25/4C!AC26</f>
        <v>1</v>
      </c>
      <c r="AD26" s="214">
        <v>0</v>
      </c>
      <c r="AE26" s="212">
        <v>0</v>
      </c>
      <c r="AF26" s="215">
        <v>0</v>
      </c>
      <c r="AG26" s="214">
        <f>4A!AG25/4C!AG26</f>
        <v>0.7906274244053408</v>
      </c>
      <c r="AH26" s="212">
        <f>4A!AH25/4C!AH26</f>
        <v>0.7594147927122837</v>
      </c>
      <c r="AI26" s="215">
        <f>4A!AI25/4C!AI26</f>
        <v>1</v>
      </c>
    </row>
    <row r="27" spans="1:35" ht="16.5" hidden="1" outlineLevel="1">
      <c r="A27" s="206">
        <v>43709</v>
      </c>
      <c r="B27" s="207" t="s">
        <v>595</v>
      </c>
      <c r="C27" s="222">
        <v>0</v>
      </c>
      <c r="D27" s="223">
        <v>0</v>
      </c>
      <c r="E27" s="224">
        <v>0</v>
      </c>
      <c r="F27" s="222">
        <f>4A!F26/4C!F27</f>
        <v>0.0491501877846336</v>
      </c>
      <c r="G27" s="223">
        <f>4A!G26/4C!G27</f>
        <v>0.043584115877870894</v>
      </c>
      <c r="H27" s="224">
        <f>4A!H26/4C!H27</f>
        <v>0.24634406836853578</v>
      </c>
      <c r="I27" s="222">
        <f>4A!I26/4C!I27</f>
        <v>0.2676630057301786</v>
      </c>
      <c r="J27" s="223">
        <f>4A!J26/4C!J27</f>
        <v>0.2732835266607902</v>
      </c>
      <c r="K27" s="224">
        <f>4A!K26/4C!K27</f>
        <v>0.15641114161514874</v>
      </c>
      <c r="L27" s="222">
        <f>4A!L26/4C!L27</f>
        <v>0.2200758169163306</v>
      </c>
      <c r="M27" s="223">
        <f>4A!M26/4C!M27</f>
        <v>0.22329064748718438</v>
      </c>
      <c r="N27" s="224">
        <f>4A!N26/4C!N27</f>
        <v>0.17133790266476537</v>
      </c>
      <c r="O27" s="222">
        <f>4A!O26/4C!O27</f>
        <v>0.08371446954200487</v>
      </c>
      <c r="P27" s="223">
        <f>4A!P26/4C!P27</f>
        <v>0.08619028855576175</v>
      </c>
      <c r="Q27" s="224">
        <f>4A!Q26/4C!Q27</f>
        <v>0.0015703355760992648</v>
      </c>
      <c r="R27" s="222">
        <f>4A!R26/4C!R27</f>
        <v>0.13662546354532384</v>
      </c>
      <c r="S27" s="223">
        <f>4A!S26/4C!S27</f>
        <v>0.13803025792090956</v>
      </c>
      <c r="T27" s="224">
        <f>4A!T26/4C!T27</f>
        <v>0.11078983207039403</v>
      </c>
      <c r="U27" s="222">
        <f>4A!U26/4C!U27</f>
        <v>0.24682595185000009</v>
      </c>
      <c r="V27" s="223">
        <f>4A!V26/4C!V27</f>
        <v>0.2525684459217839</v>
      </c>
      <c r="W27" s="224">
        <f>4A!W26/4C!W27</f>
        <v>0.09782445372122095</v>
      </c>
      <c r="X27" s="222">
        <f>4A!X26/4C!X27</f>
        <v>0.3924960724942343</v>
      </c>
      <c r="Y27" s="223">
        <f>4A!Y26/4C!Y27</f>
        <v>0.3914543480585734</v>
      </c>
      <c r="Z27" s="224">
        <f>4A!Z26/4C!Z27</f>
        <v>0.4067164643856258</v>
      </c>
      <c r="AA27" s="222">
        <f>4A!AA26/4C!AA27</f>
        <v>0.23770669905868078</v>
      </c>
      <c r="AB27" s="223">
        <f>4A!AB26/4C!AB27</f>
        <v>0.2416135609121864</v>
      </c>
      <c r="AC27" s="224">
        <f>4A!AC26/4C!AC27</f>
        <v>0.17028952921322899</v>
      </c>
      <c r="AD27" s="222">
        <v>0</v>
      </c>
      <c r="AE27" s="223">
        <v>0</v>
      </c>
      <c r="AF27" s="224">
        <v>0</v>
      </c>
      <c r="AG27" s="222">
        <f>4A!AG26/4C!AG27</f>
        <v>0.2358175452289126</v>
      </c>
      <c r="AH27" s="223">
        <f>4A!AH26/4C!AH27</f>
        <v>0.23981119560368652</v>
      </c>
      <c r="AI27" s="224">
        <f>4A!AI26/4C!AI27</f>
        <v>0.16668311716454884</v>
      </c>
    </row>
    <row r="28" spans="1:35" ht="16.5" hidden="1" outlineLevel="1">
      <c r="A28" s="206">
        <v>43709</v>
      </c>
      <c r="B28" s="207" t="s">
        <v>596</v>
      </c>
      <c r="C28" s="214">
        <v>0</v>
      </c>
      <c r="D28" s="212">
        <v>0</v>
      </c>
      <c r="E28" s="215">
        <v>0</v>
      </c>
      <c r="F28" s="214">
        <f>4A!F27/4C!F28</f>
        <v>0.038907281140185816</v>
      </c>
      <c r="G28" s="212">
        <f>4A!G27/4C!G28</f>
        <v>0.03820530225702129</v>
      </c>
      <c r="H28" s="215">
        <f>4A!H27/4C!H28</f>
        <v>0.060548695396774564</v>
      </c>
      <c r="I28" s="214">
        <f>4A!I27/4C!I28</f>
        <v>0.1649500422694007</v>
      </c>
      <c r="J28" s="212">
        <f>4A!J27/4C!J28</f>
        <v>0.16672665016193494</v>
      </c>
      <c r="K28" s="215">
        <f>4A!K27/4C!K28</f>
        <v>0.09571202965343721</v>
      </c>
      <c r="L28" s="214">
        <f>4A!L27/4C!L28</f>
        <v>0.18167380994671856</v>
      </c>
      <c r="M28" s="212">
        <f>4A!M27/4C!M28</f>
        <v>0.1866380283734424</v>
      </c>
      <c r="N28" s="215">
        <f>4A!N27/4C!N28</f>
        <v>0.020992890624771523</v>
      </c>
      <c r="O28" s="214">
        <v>0</v>
      </c>
      <c r="P28" s="212">
        <v>0</v>
      </c>
      <c r="Q28" s="215">
        <v>0</v>
      </c>
      <c r="R28" s="214">
        <f>4A!R27/4C!R28</f>
        <v>0.061533630543332815</v>
      </c>
      <c r="S28" s="212">
        <f>4A!S27/4C!S28</f>
        <v>0.06155463662987073</v>
      </c>
      <c r="T28" s="215">
        <f>4A!T27/4C!T28</f>
        <v>0.05999936191699029</v>
      </c>
      <c r="U28" s="214">
        <f>4A!U27/4C!U28</f>
        <v>0.131241099447535</v>
      </c>
      <c r="V28" s="212">
        <f>4A!V27/4C!V28</f>
        <v>0.13365524758127778</v>
      </c>
      <c r="W28" s="215">
        <f>4A!W27/4C!W28</f>
        <v>0.03417479927888901</v>
      </c>
      <c r="X28" s="214">
        <f>4A!X27/4C!X28</f>
        <v>0.4326112747008744</v>
      </c>
      <c r="Y28" s="212">
        <f>4A!Y27/4C!Y28</f>
        <v>0.4339352373174405</v>
      </c>
      <c r="Z28" s="215">
        <f>4A!Z27/4C!Z28</f>
        <v>0.1667448429835227</v>
      </c>
      <c r="AA28" s="214">
        <f>4A!AA27/4C!AA28</f>
        <v>0.16235409036620024</v>
      </c>
      <c r="AB28" s="212">
        <f>4A!AB27/4C!AB28</f>
        <v>0.16434047106554625</v>
      </c>
      <c r="AC28" s="215">
        <f>4A!AC27/4C!AC28</f>
        <v>0.08659803593400744</v>
      </c>
      <c r="AD28" s="214">
        <v>0</v>
      </c>
      <c r="AE28" s="212">
        <v>0</v>
      </c>
      <c r="AF28" s="215">
        <v>0</v>
      </c>
      <c r="AG28" s="214">
        <f>4A!AG27/4C!AG28</f>
        <v>0.15971704289493507</v>
      </c>
      <c r="AH28" s="212">
        <f>4A!AH27/4C!AH28</f>
        <v>0.16165373385487522</v>
      </c>
      <c r="AI28" s="215">
        <f>4A!AI27/4C!AI28</f>
        <v>0.08644755724744475</v>
      </c>
    </row>
    <row r="29" spans="1:35" ht="17.25" hidden="1" outlineLevel="1" thickBot="1">
      <c r="A29" s="217">
        <v>43709</v>
      </c>
      <c r="B29" s="218" t="s">
        <v>597</v>
      </c>
      <c r="C29" s="222">
        <v>0</v>
      </c>
      <c r="D29" s="223">
        <v>0</v>
      </c>
      <c r="E29" s="224">
        <v>0</v>
      </c>
      <c r="F29" s="222">
        <v>0</v>
      </c>
      <c r="G29" s="223">
        <v>0</v>
      </c>
      <c r="H29" s="224">
        <v>0</v>
      </c>
      <c r="I29" s="222">
        <f>4A!I28/4C!I29</f>
        <v>0.2219247199333242</v>
      </c>
      <c r="J29" s="223">
        <f>4A!J28/4C!J29</f>
        <v>0.22216376440935273</v>
      </c>
      <c r="K29" s="224">
        <f>4A!K28/4C!K29</f>
        <v>0.13580316623971134</v>
      </c>
      <c r="L29" s="222">
        <f>4A!L28/4C!L29</f>
        <v>0.15204384264855253</v>
      </c>
      <c r="M29" s="223">
        <f>4A!M28/4C!M29</f>
        <v>0.15324730915958137</v>
      </c>
      <c r="N29" s="224">
        <f>4A!N28/4C!N29</f>
        <v>0.06688501810758973</v>
      </c>
      <c r="O29" s="222">
        <f>4A!O28/4C!O29</f>
        <v>0.05860119564789721</v>
      </c>
      <c r="P29" s="223">
        <f>4A!P28/4C!P29</f>
        <v>0.05860119564789721</v>
      </c>
      <c r="Q29" s="224">
        <v>0</v>
      </c>
      <c r="R29" s="222">
        <f>4A!R28/4C!R29</f>
        <v>0.28296288269136494</v>
      </c>
      <c r="S29" s="223">
        <f>4A!S28/4C!S29</f>
        <v>0.2897468719877898</v>
      </c>
      <c r="T29" s="224">
        <f>4A!T28/4C!T29</f>
        <v>0</v>
      </c>
      <c r="U29" s="222">
        <f>4A!U28/4C!U29</f>
        <v>0.3736826091019813</v>
      </c>
      <c r="V29" s="223">
        <f>4A!V28/4C!V29</f>
        <v>0.37905931049930325</v>
      </c>
      <c r="W29" s="224">
        <f>4A!W28/4C!W29</f>
        <v>0</v>
      </c>
      <c r="X29" s="222">
        <v>0</v>
      </c>
      <c r="Y29" s="223">
        <v>0</v>
      </c>
      <c r="Z29" s="224">
        <v>0</v>
      </c>
      <c r="AA29" s="222">
        <f>4A!AA28/4C!AA29</f>
        <v>0.1935000696330099</v>
      </c>
      <c r="AB29" s="223">
        <f>4A!AB28/4C!AB29</f>
        <v>0.19432181641462273</v>
      </c>
      <c r="AC29" s="224">
        <f>4A!AC28/4C!AC29</f>
        <v>0.08217109591325811</v>
      </c>
      <c r="AD29" s="222">
        <v>0</v>
      </c>
      <c r="AE29" s="223">
        <v>0</v>
      </c>
      <c r="AF29" s="224">
        <v>0</v>
      </c>
      <c r="AG29" s="222">
        <f>4A!AG28/4C!AG29</f>
        <v>0.1935000696330099</v>
      </c>
      <c r="AH29" s="223">
        <f>4A!AH28/4C!AH29</f>
        <v>0.19432181641462273</v>
      </c>
      <c r="AI29" s="224">
        <f>4A!AI28/4C!AI29</f>
        <v>0.08217109591325811</v>
      </c>
    </row>
    <row r="30" spans="1:35" s="233" customFormat="1" ht="15.75" collapsed="1" thickBot="1">
      <c r="A30" s="231">
        <v>43709</v>
      </c>
      <c r="B30" s="221" t="s">
        <v>598</v>
      </c>
      <c r="C30" s="216">
        <v>0</v>
      </c>
      <c r="D30" s="228">
        <v>0</v>
      </c>
      <c r="E30" s="229">
        <v>0</v>
      </c>
      <c r="F30" s="230">
        <f>4A!F29/4C!F30</f>
        <v>0.03367971812954756</v>
      </c>
      <c r="G30" s="228">
        <f>4A!G29/4C!G30</f>
        <v>0.032341847715721024</v>
      </c>
      <c r="H30" s="229">
        <f>4A!H29/4C!H30</f>
        <v>0.11505386264192914</v>
      </c>
      <c r="I30" s="230">
        <f>4A!I29/4C!I30</f>
        <v>0.16405150007147296</v>
      </c>
      <c r="J30" s="228">
        <f>4A!J29/4C!J30</f>
        <v>0.16550602279968105</v>
      </c>
      <c r="K30" s="229">
        <f>4A!K29/4C!K30</f>
        <v>0.09785609394102436</v>
      </c>
      <c r="L30" s="230">
        <f>4A!L29/4C!L30</f>
        <v>0.1459937418087619</v>
      </c>
      <c r="M30" s="228">
        <f>4A!M29/4C!M30</f>
        <v>0.1478974580088536</v>
      </c>
      <c r="N30" s="229">
        <f>4A!N29/4C!N30</f>
        <v>0.09953093644898994</v>
      </c>
      <c r="O30" s="230">
        <f>4A!O29/4C!O30</f>
        <v>0.2706731760789227</v>
      </c>
      <c r="P30" s="228">
        <f>4A!P29/4C!P30</f>
        <v>0.25949289994853464</v>
      </c>
      <c r="Q30" s="229">
        <f>4A!Q29/4C!Q30</f>
        <v>0.4361227027815031</v>
      </c>
      <c r="R30" s="230">
        <f>4A!R29/4C!R30</f>
        <v>0.1285161252942561</v>
      </c>
      <c r="S30" s="228">
        <f>4A!S29/4C!S30</f>
        <v>0.1287271329366563</v>
      </c>
      <c r="T30" s="229">
        <f>4A!T29/4C!T30</f>
        <v>0.12365189245890006</v>
      </c>
      <c r="U30" s="230">
        <f>4A!U29/4C!U30</f>
        <v>0.2160504177096808</v>
      </c>
      <c r="V30" s="228">
        <f>4A!V29/4C!V30</f>
        <v>0.2180438870795311</v>
      </c>
      <c r="W30" s="229">
        <f>4A!W29/4C!W30</f>
        <v>0.16902545964306107</v>
      </c>
      <c r="X30" s="230">
        <f>4A!X29/4C!X30</f>
        <v>0.4116330020706282</v>
      </c>
      <c r="Y30" s="228">
        <f>4A!Y29/4C!Y30</f>
        <v>0.4142738453766416</v>
      </c>
      <c r="Z30" s="229">
        <f>4A!Z29/4C!Z30</f>
        <v>0.31504851079802465</v>
      </c>
      <c r="AA30" s="230">
        <f>4A!AA29/4C!AA30</f>
        <v>0.15692548235147408</v>
      </c>
      <c r="AB30" s="228">
        <f>4A!AB29/4C!AB30</f>
        <v>0.15844582955671238</v>
      </c>
      <c r="AC30" s="229">
        <f>4A!AC29/4C!AC30</f>
        <v>0.10129846426524572</v>
      </c>
      <c r="AD30" s="230">
        <v>0</v>
      </c>
      <c r="AE30" s="228">
        <v>0</v>
      </c>
      <c r="AF30" s="229">
        <v>0</v>
      </c>
      <c r="AG30" s="230">
        <f>4A!AG29/4C!AG30</f>
        <v>0.15413627631853427</v>
      </c>
      <c r="AH30" s="228">
        <f>4A!AH29/4C!AH30</f>
        <v>0.155644143294469</v>
      </c>
      <c r="AI30" s="229">
        <f>4A!AI29/4C!AI30</f>
        <v>0.09895622125067649</v>
      </c>
    </row>
    <row r="31" spans="1:35" ht="16.5" hidden="1" outlineLevel="1">
      <c r="A31" s="206">
        <v>43739</v>
      </c>
      <c r="B31" s="207" t="s">
        <v>574</v>
      </c>
      <c r="C31" s="214">
        <v>0</v>
      </c>
      <c r="D31" s="212">
        <v>0</v>
      </c>
      <c r="E31" s="215">
        <v>0</v>
      </c>
      <c r="F31" s="214">
        <f>4A!F30/4C!F31</f>
        <v>0.030057484599856743</v>
      </c>
      <c r="G31" s="212">
        <f>4A!G30/4C!G31</f>
        <v>0.02330493575536065</v>
      </c>
      <c r="H31" s="215">
        <f>4A!H30/4C!H31</f>
        <v>0.36910057402527013</v>
      </c>
      <c r="I31" s="214">
        <f>4A!I30/4C!I31</f>
        <v>0.7411333042965489</v>
      </c>
      <c r="J31" s="212">
        <f>4A!J30/4C!J31</f>
        <v>0.770209751810403</v>
      </c>
      <c r="K31" s="215">
        <f>4A!K30/4C!K31</f>
        <v>0.34295898128493996</v>
      </c>
      <c r="L31" s="214">
        <f>4A!L30/4C!L31</f>
        <v>0.11070350232971661</v>
      </c>
      <c r="M31" s="212">
        <f>4A!M30/4C!M31</f>
        <v>0.1121597652110966</v>
      </c>
      <c r="N31" s="215">
        <f>4A!N30/4C!N31</f>
        <v>0.08708907068628645</v>
      </c>
      <c r="O31" s="214">
        <v>0</v>
      </c>
      <c r="P31" s="212">
        <v>0</v>
      </c>
      <c r="Q31" s="215">
        <v>0</v>
      </c>
      <c r="R31" s="214">
        <f>4A!R30/4C!R31</f>
        <v>0.10759443988365565</v>
      </c>
      <c r="S31" s="212">
        <f>4A!S30/4C!S31</f>
        <v>0.12451391344078437</v>
      </c>
      <c r="T31" s="215">
        <f>4A!T30/4C!T31</f>
        <v>0</v>
      </c>
      <c r="U31" s="214">
        <f>4A!U30/4C!U31</f>
        <v>0.7092267941600205</v>
      </c>
      <c r="V31" s="212">
        <f>4A!V30/4C!V31</f>
        <v>0.711941108158466</v>
      </c>
      <c r="W31" s="215">
        <f>4A!W30/4C!W31</f>
        <v>0</v>
      </c>
      <c r="X31" s="214">
        <v>0</v>
      </c>
      <c r="Y31" s="212">
        <v>0</v>
      </c>
      <c r="Z31" s="215">
        <v>0</v>
      </c>
      <c r="AA31" s="214">
        <f>4A!AA30/4C!AA31</f>
        <v>0.10575206687627027</v>
      </c>
      <c r="AB31" s="212">
        <f>4A!AB30/4C!AB31</f>
        <v>0.10543193424701713</v>
      </c>
      <c r="AC31" s="215">
        <f>4A!AC30/4C!AC31</f>
        <v>0.11167573516118312</v>
      </c>
      <c r="AD31" s="214">
        <v>0</v>
      </c>
      <c r="AE31" s="212">
        <v>0</v>
      </c>
      <c r="AF31" s="215">
        <v>0</v>
      </c>
      <c r="AG31" s="214">
        <f>4A!AG30/4C!AG31</f>
        <v>0.10575206687627027</v>
      </c>
      <c r="AH31" s="212">
        <f>4A!AH30/4C!AH31</f>
        <v>0.10543193424701713</v>
      </c>
      <c r="AI31" s="215">
        <f>4A!AI30/4C!AI31</f>
        <v>0.11167573516118312</v>
      </c>
    </row>
    <row r="32" spans="1:35" ht="16.5" hidden="1" outlineLevel="1">
      <c r="A32" s="206">
        <v>43739</v>
      </c>
      <c r="B32" s="207" t="s">
        <v>576</v>
      </c>
      <c r="C32" s="222">
        <v>0</v>
      </c>
      <c r="D32" s="223">
        <v>0</v>
      </c>
      <c r="E32" s="224">
        <v>0</v>
      </c>
      <c r="F32" s="222">
        <v>0</v>
      </c>
      <c r="G32" s="223">
        <v>0</v>
      </c>
      <c r="H32" s="224">
        <v>0</v>
      </c>
      <c r="I32" s="222">
        <f>4A!I31/4C!I32</f>
        <v>0.34577246951534096</v>
      </c>
      <c r="J32" s="223">
        <f>4A!J31/4C!J32</f>
        <v>0.34577246951534096</v>
      </c>
      <c r="K32" s="224">
        <v>0</v>
      </c>
      <c r="L32" s="222">
        <f>4A!L31/4C!L32</f>
        <v>0.3519709935431274</v>
      </c>
      <c r="M32" s="223">
        <f>4A!M31/4C!M32</f>
        <v>0.5044724289061193</v>
      </c>
      <c r="N32" s="224">
        <f>4A!N31/4C!N32</f>
        <v>0</v>
      </c>
      <c r="O32" s="222">
        <v>0</v>
      </c>
      <c r="P32" s="223">
        <v>0</v>
      </c>
      <c r="Q32" s="224">
        <v>0</v>
      </c>
      <c r="R32" s="222">
        <f>4A!R31/4C!R32</f>
        <v>0.5345371827470751</v>
      </c>
      <c r="S32" s="223">
        <f>4A!S31/4C!S32</f>
        <v>0.5345371827470751</v>
      </c>
      <c r="T32" s="224" t="e">
        <f>4A!T31/4C!T32</f>
        <v>#DIV/0!</v>
      </c>
      <c r="U32" s="222">
        <f>4A!U31/4C!U32</f>
        <v>0.4720694122734378</v>
      </c>
      <c r="V32" s="223">
        <f>4A!V31/4C!V32</f>
        <v>0.5998618136691739</v>
      </c>
      <c r="W32" s="224">
        <f>4A!W31/4C!W32</f>
        <v>0</v>
      </c>
      <c r="X32" s="222">
        <v>0</v>
      </c>
      <c r="Y32" s="223">
        <v>0</v>
      </c>
      <c r="Z32" s="224">
        <v>0</v>
      </c>
      <c r="AA32" s="222">
        <f>4A!AA31/4C!AA32</f>
        <v>0.3497171761046615</v>
      </c>
      <c r="AB32" s="223">
        <f>4A!AB31/4C!AB32</f>
        <v>0.4330226467858111</v>
      </c>
      <c r="AC32" s="224">
        <f>4A!AC31/4C!AC32</f>
        <v>0</v>
      </c>
      <c r="AD32" s="222">
        <v>0</v>
      </c>
      <c r="AE32" s="223">
        <v>0</v>
      </c>
      <c r="AF32" s="224">
        <v>0</v>
      </c>
      <c r="AG32" s="222">
        <f>4A!AG31/4C!AG32</f>
        <v>0.3497171761046615</v>
      </c>
      <c r="AH32" s="223">
        <f>4A!AH31/4C!AH32</f>
        <v>0.4330226467858111</v>
      </c>
      <c r="AI32" s="224">
        <f>4A!AI31/4C!AI32</f>
        <v>0</v>
      </c>
    </row>
    <row r="33" spans="1:35" ht="16.5" hidden="1" outlineLevel="1">
      <c r="A33" s="206">
        <v>43739</v>
      </c>
      <c r="B33" s="207" t="s">
        <v>577</v>
      </c>
      <c r="C33" s="214">
        <v>0</v>
      </c>
      <c r="D33" s="212">
        <v>0</v>
      </c>
      <c r="E33" s="215">
        <v>0</v>
      </c>
      <c r="F33" s="214">
        <v>0</v>
      </c>
      <c r="G33" s="212">
        <v>0</v>
      </c>
      <c r="H33" s="215">
        <v>0</v>
      </c>
      <c r="I33" s="214">
        <f>4A!I32/4C!I33</f>
        <v>0.11630893158242113</v>
      </c>
      <c r="J33" s="212">
        <f>4A!J32/4C!J33</f>
        <v>0.11751493126096897</v>
      </c>
      <c r="K33" s="215">
        <f>4A!K32/4C!K33</f>
        <v>0.05120497714783252</v>
      </c>
      <c r="L33" s="214">
        <f>4A!L32/4C!L33</f>
        <v>0.08651525154356078</v>
      </c>
      <c r="M33" s="212">
        <f>4A!M32/4C!M33</f>
        <v>0.08591773150788115</v>
      </c>
      <c r="N33" s="215">
        <f>4A!N32/4C!N33</f>
        <v>0.11449404029332487</v>
      </c>
      <c r="O33" s="214">
        <v>0</v>
      </c>
      <c r="P33" s="212">
        <v>0</v>
      </c>
      <c r="Q33" s="215">
        <v>0</v>
      </c>
      <c r="R33" s="214">
        <f>4A!R32/4C!R33</f>
        <v>0.11009853895378287</v>
      </c>
      <c r="S33" s="212">
        <f>4A!S32/4C!S33</f>
        <v>0.10967754563122994</v>
      </c>
      <c r="T33" s="215">
        <f>4A!T32/4C!T33</f>
        <v>0.1311119325403979</v>
      </c>
      <c r="U33" s="214">
        <f>4A!U32/4C!U33</f>
        <v>0.17626453912254536</v>
      </c>
      <c r="V33" s="212">
        <f>4A!V32/4C!V33</f>
        <v>0.1779655965554386</v>
      </c>
      <c r="W33" s="215">
        <f>4A!W32/4C!W33</f>
        <v>0.14620937189040323</v>
      </c>
      <c r="X33" s="214">
        <f>4A!X32/4C!X33</f>
        <v>0.4717845958980179</v>
      </c>
      <c r="Y33" s="212">
        <f>4A!Y32/4C!Y33</f>
        <v>0.47089923610542817</v>
      </c>
      <c r="Z33" s="215">
        <f>4A!Z32/4C!Z33</f>
        <v>0.5484525133244922</v>
      </c>
      <c r="AA33" s="214">
        <f>4A!AA32/4C!AA33</f>
        <v>0.11363519397218179</v>
      </c>
      <c r="AB33" s="212">
        <f>4A!AB32/4C!AB33</f>
        <v>0.11433735007182523</v>
      </c>
      <c r="AC33" s="215">
        <f>4A!AC32/4C!AC33</f>
        <v>0.07713832546302608</v>
      </c>
      <c r="AD33" s="214">
        <v>0</v>
      </c>
      <c r="AE33" s="212">
        <v>0</v>
      </c>
      <c r="AF33" s="215">
        <v>0</v>
      </c>
      <c r="AG33" s="214">
        <f>4A!AG32/4C!AG33</f>
        <v>0.10734067811944822</v>
      </c>
      <c r="AH33" s="212">
        <f>4A!AH32/4C!AH33</f>
        <v>0.10802224592954111</v>
      </c>
      <c r="AI33" s="215">
        <f>4A!AI32/4C!AI33</f>
        <v>0.07216301541013184</v>
      </c>
    </row>
    <row r="34" spans="1:35" ht="16.5" hidden="1" outlineLevel="1">
      <c r="A34" s="206">
        <v>43739</v>
      </c>
      <c r="B34" s="207" t="s">
        <v>578</v>
      </c>
      <c r="C34" s="222">
        <v>0</v>
      </c>
      <c r="D34" s="223">
        <v>0</v>
      </c>
      <c r="E34" s="224">
        <v>0</v>
      </c>
      <c r="F34" s="222">
        <v>0</v>
      </c>
      <c r="G34" s="223">
        <v>0</v>
      </c>
      <c r="H34" s="224">
        <v>0</v>
      </c>
      <c r="I34" s="222">
        <f>4A!I33/4C!I34</f>
        <v>0.08534066048112947</v>
      </c>
      <c r="J34" s="223">
        <f>4A!J33/4C!J34</f>
        <v>0.0862893274940115</v>
      </c>
      <c r="K34" s="224">
        <f>4A!K33/4C!K34</f>
        <v>0.06745675104035811</v>
      </c>
      <c r="L34" s="222">
        <f>4A!L33/4C!L34</f>
        <v>0.5244117110632286</v>
      </c>
      <c r="M34" s="223">
        <f>4A!M33/4C!M34</f>
        <v>0.5296397716004234</v>
      </c>
      <c r="N34" s="224">
        <f>4A!N33/4C!N34</f>
        <v>0.4111386553511241</v>
      </c>
      <c r="O34" s="222">
        <f>4A!O33/4C!O34</f>
        <v>0.9975648718211594</v>
      </c>
      <c r="P34" s="223">
        <f>4A!P33/4C!P34</f>
        <v>0.9972240024124187</v>
      </c>
      <c r="Q34" s="224">
        <f>4A!Q33/4C!Q34</f>
        <v>1</v>
      </c>
      <c r="R34" s="222">
        <f>4A!R33/4C!R34</f>
        <v>0.8908543111738061</v>
      </c>
      <c r="S34" s="223">
        <f>4A!S33/4C!S34</f>
        <v>0.9167267420973656</v>
      </c>
      <c r="T34" s="224">
        <f>4A!T33/4C!T34</f>
        <v>0.6112146140149308</v>
      </c>
      <c r="U34" s="222">
        <f>4A!U33/4C!U34</f>
        <v>0.6602437046746628</v>
      </c>
      <c r="V34" s="223">
        <f>4A!V33/4C!V34</f>
        <v>0.6755792985454222</v>
      </c>
      <c r="W34" s="224">
        <f>4A!W33/4C!W34</f>
        <v>0.2018378716769954</v>
      </c>
      <c r="X34" s="222">
        <v>0</v>
      </c>
      <c r="Y34" s="223">
        <v>0</v>
      </c>
      <c r="Z34" s="224">
        <v>0</v>
      </c>
      <c r="AA34" s="222">
        <f>4A!AA33/4C!AA34</f>
        <v>0.10486435302693878</v>
      </c>
      <c r="AB34" s="223">
        <f>4A!AB33/4C!AB34</f>
        <v>0.10606161846699488</v>
      </c>
      <c r="AC34" s="224">
        <f>4A!AC33/4C!AC34</f>
        <v>0.08219514654472146</v>
      </c>
      <c r="AD34" s="222">
        <v>0</v>
      </c>
      <c r="AE34" s="223">
        <v>0</v>
      </c>
      <c r="AF34" s="224">
        <v>0</v>
      </c>
      <c r="AG34" s="222">
        <f>4A!AG33/4C!AG34</f>
        <v>0.10487193460024512</v>
      </c>
      <c r="AH34" s="223">
        <f>4A!AH33/4C!AH34</f>
        <v>0.10606161846699488</v>
      </c>
      <c r="AI34" s="224">
        <f>4A!AI33/4C!AI34</f>
        <v>0.08231376993414403</v>
      </c>
    </row>
    <row r="35" spans="1:35" ht="16.5" hidden="1" outlineLevel="1">
      <c r="A35" s="206">
        <v>43739</v>
      </c>
      <c r="B35" s="207" t="s">
        <v>579</v>
      </c>
      <c r="C35" s="214">
        <v>0</v>
      </c>
      <c r="D35" s="212">
        <v>0</v>
      </c>
      <c r="E35" s="215">
        <v>0</v>
      </c>
      <c r="F35" s="214">
        <v>0</v>
      </c>
      <c r="G35" s="212">
        <v>0</v>
      </c>
      <c r="H35" s="215">
        <v>0</v>
      </c>
      <c r="I35" s="214">
        <f>4A!I34/4C!I35</f>
        <v>0.10732070262531365</v>
      </c>
      <c r="J35" s="212">
        <f>4A!J34/4C!J35</f>
        <v>0.13568626426979366</v>
      </c>
      <c r="K35" s="215">
        <f>4A!K34/4C!K35</f>
        <v>0</v>
      </c>
      <c r="L35" s="214">
        <f>4A!L34/4C!L35</f>
        <v>0.028440586976361353</v>
      </c>
      <c r="M35" s="212">
        <f>4A!M34/4C!M35</f>
        <v>0.0388422314337712</v>
      </c>
      <c r="N35" s="215">
        <f>4A!N34/4C!N35</f>
        <v>0</v>
      </c>
      <c r="O35" s="214">
        <f>4A!O34/4C!O35</f>
        <v>0.3473276961674593</v>
      </c>
      <c r="P35" s="212">
        <f>4A!P34/4C!P35</f>
        <v>0.3473276961674593</v>
      </c>
      <c r="Q35" s="215">
        <v>0</v>
      </c>
      <c r="R35" s="214">
        <f>4A!R34/4C!R35</f>
        <v>0.07236237954276405</v>
      </c>
      <c r="S35" s="212">
        <f>4A!S34/4C!S35</f>
        <v>0.09616098294017274</v>
      </c>
      <c r="T35" s="215">
        <f>4A!T34/4C!T35</f>
        <v>0</v>
      </c>
      <c r="U35" s="214">
        <f>4A!U34/4C!U35</f>
        <v>0</v>
      </c>
      <c r="V35" s="212">
        <f>4A!V34/4C!V35</f>
        <v>0</v>
      </c>
      <c r="W35" s="215">
        <f>4A!W34/4C!W35</f>
        <v>0</v>
      </c>
      <c r="X35" s="214">
        <v>0</v>
      </c>
      <c r="Y35" s="212">
        <v>0</v>
      </c>
      <c r="Z35" s="215">
        <v>0</v>
      </c>
      <c r="AA35" s="214">
        <f>4A!AA34/4C!AA35</f>
        <v>0.050790962459074614</v>
      </c>
      <c r="AB35" s="212">
        <f>4A!AB34/4C!AB35</f>
        <v>0.06214228658754481</v>
      </c>
      <c r="AC35" s="215">
        <f>4A!AC34/4C!AC35</f>
        <v>0</v>
      </c>
      <c r="AD35" s="214">
        <v>0</v>
      </c>
      <c r="AE35" s="212">
        <v>0</v>
      </c>
      <c r="AF35" s="215">
        <v>0</v>
      </c>
      <c r="AG35" s="214">
        <f>4A!AG34/4C!AG35</f>
        <v>0.05079096245907461</v>
      </c>
      <c r="AH35" s="212">
        <f>4A!AH34/4C!AH35</f>
        <v>0.062142286587544796</v>
      </c>
      <c r="AI35" s="215">
        <f>4A!AI34/4C!AI35</f>
        <v>0</v>
      </c>
    </row>
    <row r="36" spans="1:35" ht="16.5" hidden="1" outlineLevel="1">
      <c r="A36" s="206">
        <v>43739</v>
      </c>
      <c r="B36" s="207" t="s">
        <v>580</v>
      </c>
      <c r="C36" s="222">
        <v>0</v>
      </c>
      <c r="D36" s="223">
        <v>0</v>
      </c>
      <c r="E36" s="224">
        <v>0</v>
      </c>
      <c r="F36" s="222">
        <v>0</v>
      </c>
      <c r="G36" s="223">
        <v>0</v>
      </c>
      <c r="H36" s="224">
        <v>0</v>
      </c>
      <c r="I36" s="222">
        <f>4A!I35/4C!I36</f>
        <v>0.3822170473386578</v>
      </c>
      <c r="J36" s="223">
        <f>4A!J35/4C!J36</f>
        <v>0.4008365882812797</v>
      </c>
      <c r="K36" s="224">
        <f>4A!K35/4C!K36</f>
        <v>0</v>
      </c>
      <c r="L36" s="222">
        <f>4A!L35/4C!L36</f>
        <v>0.3995360661195741</v>
      </c>
      <c r="M36" s="223">
        <f>4A!M35/4C!M36</f>
        <v>0.36858321945360406</v>
      </c>
      <c r="N36" s="224">
        <f>4A!N35/4C!N36</f>
        <v>0.6219492529976064</v>
      </c>
      <c r="O36" s="222">
        <v>0</v>
      </c>
      <c r="P36" s="223">
        <v>0</v>
      </c>
      <c r="Q36" s="224">
        <v>0</v>
      </c>
      <c r="R36" s="222">
        <v>0</v>
      </c>
      <c r="S36" s="223">
        <v>0</v>
      </c>
      <c r="T36" s="224">
        <v>0</v>
      </c>
      <c r="U36" s="222">
        <f>4A!U35/4C!U36</f>
        <v>0.6396631070266583</v>
      </c>
      <c r="V36" s="223">
        <f>4A!V35/4C!V36</f>
        <v>0.6579649707946503</v>
      </c>
      <c r="W36" s="224">
        <f>4A!W35/4C!W36</f>
        <v>0</v>
      </c>
      <c r="X36" s="222">
        <f>4A!X35/4C!X36</f>
        <v>0.7183371772199245</v>
      </c>
      <c r="Y36" s="223">
        <f>4A!Y35/4C!Y36</f>
        <v>0.7097856060179829</v>
      </c>
      <c r="Z36" s="224">
        <f>4A!Z35/4C!Z36</f>
        <v>1</v>
      </c>
      <c r="AA36" s="222">
        <f>4A!AA35/4C!AA36</f>
        <v>0.44268198795095676</v>
      </c>
      <c r="AB36" s="223">
        <f>4A!AB35/4C!AB36</f>
        <v>0.4498059487816775</v>
      </c>
      <c r="AC36" s="224">
        <f>4A!AC35/4C!AC36</f>
        <v>0.32477473279473396</v>
      </c>
      <c r="AD36" s="222">
        <v>0</v>
      </c>
      <c r="AE36" s="223">
        <v>0</v>
      </c>
      <c r="AF36" s="224">
        <v>0</v>
      </c>
      <c r="AG36" s="222">
        <f>4A!AG35/4C!AG36</f>
        <v>0.3859205087495319</v>
      </c>
      <c r="AH36" s="223">
        <f>4A!AH35/4C!AH36</f>
        <v>0.39437757086350417</v>
      </c>
      <c r="AI36" s="224">
        <f>4A!AI35/4C!AI36</f>
        <v>0.2593721580874155</v>
      </c>
    </row>
    <row r="37" spans="1:35" ht="16.5" hidden="1" outlineLevel="1">
      <c r="A37" s="206">
        <v>43739</v>
      </c>
      <c r="B37" s="207" t="s">
        <v>581</v>
      </c>
      <c r="C37" s="214">
        <v>0</v>
      </c>
      <c r="D37" s="212">
        <v>0</v>
      </c>
      <c r="E37" s="215">
        <v>0</v>
      </c>
      <c r="F37" s="214">
        <f>4A!F36/4C!F37</f>
        <v>0.00019283604293296742</v>
      </c>
      <c r="G37" s="212">
        <f>4A!G36/4C!G37</f>
        <v>0</v>
      </c>
      <c r="H37" s="215">
        <f>4A!H36/4C!H37</f>
        <v>0.005156861576253362</v>
      </c>
      <c r="I37" s="214">
        <f>4A!I36/4C!I37</f>
        <v>0.10455410246086227</v>
      </c>
      <c r="J37" s="212">
        <f>4A!J36/4C!J37</f>
        <v>0.10657453106301827</v>
      </c>
      <c r="K37" s="215">
        <f>4A!K36/4C!K37</f>
        <v>0.07281533127258036</v>
      </c>
      <c r="L37" s="214">
        <v>0</v>
      </c>
      <c r="M37" s="212">
        <v>0</v>
      </c>
      <c r="N37" s="215">
        <v>0</v>
      </c>
      <c r="O37" s="214">
        <f>4A!O36/4C!O37</f>
        <v>0.019004137087093618</v>
      </c>
      <c r="P37" s="212">
        <f>4A!P36/4C!P37</f>
        <v>0.019004137087093618</v>
      </c>
      <c r="Q37" s="215">
        <v>0</v>
      </c>
      <c r="R37" s="214">
        <f>4A!R36/4C!R37</f>
        <v>0.10933817899900282</v>
      </c>
      <c r="S37" s="212">
        <f>4A!S36/4C!S37</f>
        <v>0.11304682332577771</v>
      </c>
      <c r="T37" s="215">
        <f>4A!T36/4C!T37</f>
        <v>0</v>
      </c>
      <c r="U37" s="214">
        <f>4A!U36/4C!U37</f>
        <v>0.07860393675109967</v>
      </c>
      <c r="V37" s="212">
        <f>4A!V36/4C!V37</f>
        <v>0.08072656229079402</v>
      </c>
      <c r="W37" s="215">
        <f>4A!W36/4C!W37</f>
        <v>0.02963691995783761</v>
      </c>
      <c r="X37" s="214">
        <v>0</v>
      </c>
      <c r="Y37" s="212">
        <v>0</v>
      </c>
      <c r="Z37" s="215">
        <v>0</v>
      </c>
      <c r="AA37" s="214">
        <f>4A!AA36/4C!AA37</f>
        <v>0.09990694068024754</v>
      </c>
      <c r="AB37" s="212">
        <f>4A!AB36/4C!AB37</f>
        <v>0.10172063120183257</v>
      </c>
      <c r="AC37" s="215">
        <f>4A!AC36/4C!AC37</f>
        <v>0.070900903561717</v>
      </c>
      <c r="AD37" s="214">
        <v>0</v>
      </c>
      <c r="AE37" s="212">
        <v>0</v>
      </c>
      <c r="AF37" s="215">
        <v>0</v>
      </c>
      <c r="AG37" s="214">
        <f>4A!AG36/4C!AG37</f>
        <v>0.09990694068024754</v>
      </c>
      <c r="AH37" s="212">
        <f>4A!AH36/4C!AH37</f>
        <v>0.10172063120183257</v>
      </c>
      <c r="AI37" s="215">
        <f>4A!AI36/4C!AI37</f>
        <v>0.070900903561717</v>
      </c>
    </row>
    <row r="38" spans="1:35" ht="16.5" hidden="1" outlineLevel="1">
      <c r="A38" s="206">
        <v>43739</v>
      </c>
      <c r="B38" s="207" t="s">
        <v>582</v>
      </c>
      <c r="C38" s="222">
        <v>0</v>
      </c>
      <c r="D38" s="223">
        <v>0</v>
      </c>
      <c r="E38" s="224">
        <v>0</v>
      </c>
      <c r="F38" s="222">
        <v>0</v>
      </c>
      <c r="G38" s="223">
        <v>0</v>
      </c>
      <c r="H38" s="224">
        <v>0</v>
      </c>
      <c r="I38" s="222">
        <v>0</v>
      </c>
      <c r="J38" s="223">
        <v>0</v>
      </c>
      <c r="K38" s="224">
        <v>0</v>
      </c>
      <c r="L38" s="222">
        <v>0</v>
      </c>
      <c r="M38" s="223">
        <v>0</v>
      </c>
      <c r="N38" s="224">
        <v>0</v>
      </c>
      <c r="O38" s="222">
        <f>4A!O37/4C!O38</f>
        <v>0.049501190708716614</v>
      </c>
      <c r="P38" s="223">
        <f>4A!P37/4C!P38</f>
        <v>0.047707168711746864</v>
      </c>
      <c r="Q38" s="224">
        <f>4A!Q37/4C!Q38</f>
        <v>0.13800746451424395</v>
      </c>
      <c r="R38" s="222">
        <v>0</v>
      </c>
      <c r="S38" s="223">
        <v>0</v>
      </c>
      <c r="T38" s="224">
        <v>0</v>
      </c>
      <c r="U38" s="222">
        <v>0</v>
      </c>
      <c r="V38" s="223">
        <v>0</v>
      </c>
      <c r="W38" s="224">
        <v>0</v>
      </c>
      <c r="X38" s="222">
        <v>0</v>
      </c>
      <c r="Y38" s="223">
        <v>0</v>
      </c>
      <c r="Z38" s="224">
        <v>0</v>
      </c>
      <c r="AA38" s="222">
        <v>0</v>
      </c>
      <c r="AB38" s="223">
        <v>0</v>
      </c>
      <c r="AC38" s="224">
        <v>0</v>
      </c>
      <c r="AD38" s="222">
        <v>0</v>
      </c>
      <c r="AE38" s="223">
        <v>0</v>
      </c>
      <c r="AF38" s="224">
        <v>0</v>
      </c>
      <c r="AG38" s="222">
        <v>0</v>
      </c>
      <c r="AH38" s="223">
        <v>0</v>
      </c>
      <c r="AI38" s="224">
        <v>0</v>
      </c>
    </row>
    <row r="39" spans="1:35" ht="16.5" hidden="1" outlineLevel="1">
      <c r="A39" s="206">
        <v>43739</v>
      </c>
      <c r="B39" s="207" t="s">
        <v>583</v>
      </c>
      <c r="C39" s="214">
        <v>0</v>
      </c>
      <c r="D39" s="212">
        <v>0</v>
      </c>
      <c r="E39" s="215">
        <v>0</v>
      </c>
      <c r="F39" s="214">
        <v>0</v>
      </c>
      <c r="G39" s="212">
        <v>0</v>
      </c>
      <c r="H39" s="215">
        <v>0</v>
      </c>
      <c r="I39" s="214">
        <v>0</v>
      </c>
      <c r="J39" s="212">
        <v>0</v>
      </c>
      <c r="K39" s="215">
        <v>0</v>
      </c>
      <c r="L39" s="214">
        <v>0</v>
      </c>
      <c r="M39" s="212">
        <v>0</v>
      </c>
      <c r="N39" s="215">
        <v>0</v>
      </c>
      <c r="O39" s="214">
        <v>0</v>
      </c>
      <c r="P39" s="212">
        <v>0</v>
      </c>
      <c r="Q39" s="215">
        <v>0</v>
      </c>
      <c r="R39" s="214">
        <v>0</v>
      </c>
      <c r="S39" s="212">
        <v>0</v>
      </c>
      <c r="T39" s="215">
        <v>0</v>
      </c>
      <c r="U39" s="214">
        <v>0</v>
      </c>
      <c r="V39" s="212">
        <v>0</v>
      </c>
      <c r="W39" s="215">
        <v>0</v>
      </c>
      <c r="X39" s="214">
        <v>0</v>
      </c>
      <c r="Y39" s="212">
        <v>0</v>
      </c>
      <c r="Z39" s="215">
        <v>0</v>
      </c>
      <c r="AA39" s="214">
        <v>0</v>
      </c>
      <c r="AB39" s="212">
        <v>0</v>
      </c>
      <c r="AC39" s="215">
        <v>0</v>
      </c>
      <c r="AD39" s="214">
        <v>0</v>
      </c>
      <c r="AE39" s="212">
        <v>0</v>
      </c>
      <c r="AF39" s="215">
        <v>0</v>
      </c>
      <c r="AG39" s="214">
        <v>0</v>
      </c>
      <c r="AH39" s="212">
        <v>0</v>
      </c>
      <c r="AI39" s="215">
        <v>0</v>
      </c>
    </row>
    <row r="40" spans="1:35" ht="16.5" hidden="1" outlineLevel="1">
      <c r="A40" s="206">
        <v>43739</v>
      </c>
      <c r="B40" s="207" t="s">
        <v>584</v>
      </c>
      <c r="C40" s="222">
        <v>0</v>
      </c>
      <c r="D40" s="223">
        <v>0</v>
      </c>
      <c r="E40" s="224">
        <v>0</v>
      </c>
      <c r="F40" s="222">
        <f>4A!F39/4C!F40</f>
        <v>0.02969357906977089</v>
      </c>
      <c r="G40" s="223">
        <f>4A!G39/4C!G40</f>
        <v>0.029813410969730364</v>
      </c>
      <c r="H40" s="224">
        <f>4A!H39/4C!H40</f>
        <v>0.004546227567241804</v>
      </c>
      <c r="I40" s="222">
        <f>4A!I39/4C!I40</f>
        <v>0.1865814820228513</v>
      </c>
      <c r="J40" s="223">
        <f>4A!J39/4C!J40</f>
        <v>0.1871290885684922</v>
      </c>
      <c r="K40" s="224">
        <f>4A!K39/4C!K40</f>
        <v>0.13714026729486617</v>
      </c>
      <c r="L40" s="222">
        <f>4A!L39/4C!L40</f>
        <v>0.08380877737790461</v>
      </c>
      <c r="M40" s="223">
        <f>4A!M39/4C!M40</f>
        <v>0.08561255208567262</v>
      </c>
      <c r="N40" s="224">
        <f>4A!N39/4C!N40</f>
        <v>0.07521922047063169</v>
      </c>
      <c r="O40" s="222">
        <f>4A!O39/4C!O40</f>
        <v>0.1564782744277844</v>
      </c>
      <c r="P40" s="223">
        <f>4A!P39/4C!P40</f>
        <v>0.15766017978505958</v>
      </c>
      <c r="Q40" s="224">
        <f>4A!Q39/4C!Q40</f>
        <v>0</v>
      </c>
      <c r="R40" s="222">
        <f>4A!R39/4C!R40</f>
        <v>0.14722912139437833</v>
      </c>
      <c r="S40" s="223">
        <f>4A!S39/4C!S40</f>
        <v>0.14938866194796735</v>
      </c>
      <c r="T40" s="224">
        <f>4A!T39/4C!T40</f>
        <v>0.0982724073704528</v>
      </c>
      <c r="U40" s="222">
        <f>4A!U39/4C!U40</f>
        <v>0.1605670216879149</v>
      </c>
      <c r="V40" s="223">
        <f>4A!V39/4C!V40</f>
        <v>0.16132753593882032</v>
      </c>
      <c r="W40" s="224">
        <f>4A!W39/4C!W40</f>
        <v>0.10010535702660117</v>
      </c>
      <c r="X40" s="222">
        <f>4A!X39/4C!X40</f>
        <v>0.11626446390738132</v>
      </c>
      <c r="Y40" s="223">
        <f>4A!Y39/4C!Y40</f>
        <v>0.11296846857464615</v>
      </c>
      <c r="Z40" s="224">
        <f>4A!Z39/4C!Z40</f>
        <v>0.22772176789936552</v>
      </c>
      <c r="AA40" s="222">
        <f>4A!AA39/4C!AA40</f>
        <v>0.17643099581875885</v>
      </c>
      <c r="AB40" s="223">
        <f>4A!AB39/4C!AB40</f>
        <v>0.1769358342119261</v>
      </c>
      <c r="AC40" s="224">
        <f>4A!AC39/4C!AC40</f>
        <v>0.13121699348403937</v>
      </c>
      <c r="AD40" s="222">
        <v>0</v>
      </c>
      <c r="AE40" s="223">
        <v>0</v>
      </c>
      <c r="AF40" s="224">
        <v>0</v>
      </c>
      <c r="AG40" s="222">
        <f>4A!AG39/4C!AG40</f>
        <v>0.17651430139685176</v>
      </c>
      <c r="AH40" s="223">
        <f>4A!AH39/4C!AH40</f>
        <v>0.17702281492397193</v>
      </c>
      <c r="AI40" s="224">
        <f>4A!AI39/4C!AI40</f>
        <v>0.13086773750130304</v>
      </c>
    </row>
    <row r="41" spans="1:35" ht="16.5" hidden="1" outlineLevel="1">
      <c r="A41" s="206">
        <v>43739</v>
      </c>
      <c r="B41" s="207" t="s">
        <v>585</v>
      </c>
      <c r="C41" s="214">
        <v>0</v>
      </c>
      <c r="D41" s="212">
        <v>0</v>
      </c>
      <c r="E41" s="215">
        <v>0</v>
      </c>
      <c r="F41" s="214">
        <f>4A!F40/4C!F41</f>
        <v>0.020875960728155236</v>
      </c>
      <c r="G41" s="212">
        <f>4A!G40/4C!G41</f>
        <v>0.01940425580539909</v>
      </c>
      <c r="H41" s="215">
        <f>4A!H40/4C!H41</f>
        <v>0.23770826342519108</v>
      </c>
      <c r="I41" s="214">
        <f>4A!I40/4C!I41</f>
        <v>0.04849753504496675</v>
      </c>
      <c r="J41" s="212">
        <f>4A!J40/4C!J41</f>
        <v>0.04861464025744586</v>
      </c>
      <c r="K41" s="215">
        <f>4A!K40/4C!K41</f>
        <v>0.045070262549990386</v>
      </c>
      <c r="L41" s="214">
        <v>0</v>
      </c>
      <c r="M41" s="212">
        <v>0</v>
      </c>
      <c r="N41" s="215">
        <v>0</v>
      </c>
      <c r="O41" s="214">
        <f>4A!O40/4C!O41</f>
        <v>0.021854501815943422</v>
      </c>
      <c r="P41" s="212">
        <f>4A!P40/4C!P41</f>
        <v>0.022125826848266</v>
      </c>
      <c r="Q41" s="215">
        <f>4A!Q40/4C!Q41</f>
        <v>0</v>
      </c>
      <c r="R41" s="214">
        <f>4A!R40/4C!R41</f>
        <v>0.0067708717102237</v>
      </c>
      <c r="S41" s="212">
        <f>4A!S40/4C!S41</f>
        <v>0.0067708717102237</v>
      </c>
      <c r="T41" s="215">
        <v>0</v>
      </c>
      <c r="U41" s="214">
        <f>4A!U40/4C!U41</f>
        <v>0.10507256152953505</v>
      </c>
      <c r="V41" s="212">
        <f>4A!V40/4C!V41</f>
        <v>0.10508478027135765</v>
      </c>
      <c r="W41" s="215">
        <f>4A!W40/4C!W41</f>
        <v>0</v>
      </c>
      <c r="X41" s="214">
        <v>0</v>
      </c>
      <c r="Y41" s="212">
        <v>0</v>
      </c>
      <c r="Z41" s="215">
        <v>0</v>
      </c>
      <c r="AA41" s="214">
        <f>4A!AA40/4C!AA41</f>
        <v>0.03460318433309748</v>
      </c>
      <c r="AB41" s="212">
        <f>4A!AB40/4C!AB41</f>
        <v>0.0337251585867913</v>
      </c>
      <c r="AC41" s="215">
        <f>4A!AC40/4C!AC41</f>
        <v>0.07804512637890092</v>
      </c>
      <c r="AD41" s="214">
        <v>0</v>
      </c>
      <c r="AE41" s="212">
        <v>0</v>
      </c>
      <c r="AF41" s="215">
        <v>0</v>
      </c>
      <c r="AG41" s="214">
        <f>4A!AG40/4C!AG41</f>
        <v>0.03460318433309748</v>
      </c>
      <c r="AH41" s="212">
        <f>4A!AH40/4C!AH41</f>
        <v>0.0337251585867913</v>
      </c>
      <c r="AI41" s="215">
        <f>4A!AI40/4C!AI41</f>
        <v>0.07804512637890092</v>
      </c>
    </row>
    <row r="42" spans="1:35" ht="16.5" hidden="1" outlineLevel="1">
      <c r="A42" s="206">
        <v>43739</v>
      </c>
      <c r="B42" s="207" t="s">
        <v>586</v>
      </c>
      <c r="C42" s="222">
        <v>0</v>
      </c>
      <c r="D42" s="223">
        <v>0</v>
      </c>
      <c r="E42" s="224">
        <v>0</v>
      </c>
      <c r="F42" s="222">
        <v>0</v>
      </c>
      <c r="G42" s="223">
        <v>0</v>
      </c>
      <c r="H42" s="224">
        <v>0</v>
      </c>
      <c r="I42" s="222">
        <f>4A!I41/4C!I42</f>
        <v>0.47485845486067746</v>
      </c>
      <c r="J42" s="223">
        <f>4A!J41/4C!J42</f>
        <v>0.4812411039374305</v>
      </c>
      <c r="K42" s="224">
        <f>4A!K41/4C!K42</f>
        <v>0</v>
      </c>
      <c r="L42" s="222">
        <f>4A!L41/4C!L42</f>
        <v>0</v>
      </c>
      <c r="M42" s="223">
        <f>4A!M41/4C!M42</f>
        <v>0</v>
      </c>
      <c r="N42" s="224">
        <v>0</v>
      </c>
      <c r="O42" s="222">
        <v>0</v>
      </c>
      <c r="P42" s="223">
        <v>0</v>
      </c>
      <c r="Q42" s="224">
        <v>0</v>
      </c>
      <c r="R42" s="222">
        <v>0</v>
      </c>
      <c r="S42" s="223">
        <v>0</v>
      </c>
      <c r="T42" s="224">
        <v>0</v>
      </c>
      <c r="U42" s="222">
        <f>4A!U41/4C!U42</f>
        <v>0</v>
      </c>
      <c r="V42" s="223">
        <f>4A!V41/4C!V42</f>
        <v>0</v>
      </c>
      <c r="W42" s="224">
        <f>4A!W41/4C!W42</f>
        <v>0</v>
      </c>
      <c r="X42" s="222">
        <v>0</v>
      </c>
      <c r="Y42" s="223">
        <v>0</v>
      </c>
      <c r="Z42" s="224">
        <v>0</v>
      </c>
      <c r="AA42" s="222">
        <f>4A!AA41/4C!AA42</f>
        <v>0.3666872607318984</v>
      </c>
      <c r="AB42" s="223">
        <f>4A!AB41/4C!AB42</f>
        <v>0.3704816033822938</v>
      </c>
      <c r="AC42" s="224">
        <f>4A!AC41/4C!AC42</f>
        <v>0</v>
      </c>
      <c r="AD42" s="222">
        <v>0</v>
      </c>
      <c r="AE42" s="223">
        <v>0</v>
      </c>
      <c r="AF42" s="224">
        <v>0</v>
      </c>
      <c r="AG42" s="222">
        <f>4A!AG41/4C!AG42</f>
        <v>0.3666872607318984</v>
      </c>
      <c r="AH42" s="223">
        <f>4A!AH41/4C!AH42</f>
        <v>0.37048160338229386</v>
      </c>
      <c r="AI42" s="224">
        <f>4A!AI41/4C!AI42</f>
        <v>0</v>
      </c>
    </row>
    <row r="43" spans="1:35" ht="16.5" hidden="1" outlineLevel="1">
      <c r="A43" s="206">
        <v>43739</v>
      </c>
      <c r="B43" s="207" t="s">
        <v>587</v>
      </c>
      <c r="C43" s="214">
        <v>0</v>
      </c>
      <c r="D43" s="212">
        <v>0</v>
      </c>
      <c r="E43" s="215">
        <v>0</v>
      </c>
      <c r="F43" s="214">
        <f>4A!F42/4C!F43</f>
        <v>0.05742441148083741</v>
      </c>
      <c r="G43" s="212">
        <f>4A!G42/4C!G43</f>
        <v>0.05935150873278405</v>
      </c>
      <c r="H43" s="215">
        <f>4A!H42/4C!H43</f>
        <v>0.006956598948475021</v>
      </c>
      <c r="I43" s="214">
        <f>4A!I42/4C!I43</f>
        <v>0.09678958553524007</v>
      </c>
      <c r="J43" s="212">
        <f>4A!J42/4C!J43</f>
        <v>0.09800434969203538</v>
      </c>
      <c r="K43" s="215">
        <f>4A!K42/4C!K43</f>
        <v>0.041276159296384604</v>
      </c>
      <c r="L43" s="214">
        <f>4A!L42/4C!L43</f>
        <v>0.1344502567174758</v>
      </c>
      <c r="M43" s="212">
        <f>4A!M42/4C!M43</f>
        <v>0.1370372234384746</v>
      </c>
      <c r="N43" s="215">
        <f>4A!N42/4C!N43</f>
        <v>0.06648905747216713</v>
      </c>
      <c r="O43" s="214">
        <f>4A!O42/4C!O43</f>
        <v>0.11267961226411204</v>
      </c>
      <c r="P43" s="212">
        <f>4A!P42/4C!P43</f>
        <v>0.1138280333415125</v>
      </c>
      <c r="Q43" s="215">
        <f>4A!Q42/4C!Q43</f>
        <v>0</v>
      </c>
      <c r="R43" s="214">
        <f>4A!R42/4C!R43</f>
        <v>0.11074067904640103</v>
      </c>
      <c r="S43" s="212">
        <f>4A!S42/4C!S43</f>
        <v>0.10989274879584725</v>
      </c>
      <c r="T43" s="215">
        <f>4A!T42/4C!T43</f>
        <v>0.16710268072055248</v>
      </c>
      <c r="U43" s="214">
        <f>4A!U42/4C!U43</f>
        <v>0.20798971027113997</v>
      </c>
      <c r="V43" s="212">
        <f>4A!V42/4C!V43</f>
        <v>0.2069516093508969</v>
      </c>
      <c r="W43" s="215">
        <f>4A!W42/4C!W43</f>
        <v>0.22822401686634347</v>
      </c>
      <c r="X43" s="214">
        <f>4A!X42/4C!X43</f>
        <v>0.3883922567258034</v>
      </c>
      <c r="Y43" s="212">
        <f>4A!Y42/4C!Y43</f>
        <v>0.3903781385559292</v>
      </c>
      <c r="Z43" s="215">
        <f>4A!Z42/4C!Z43</f>
        <v>0.3296599555362757</v>
      </c>
      <c r="AA43" s="214">
        <f>4A!AA42/4C!AA43</f>
        <v>0.12468123472225082</v>
      </c>
      <c r="AB43" s="212">
        <f>4A!AB42/4C!AB43</f>
        <v>0.1266520343202317</v>
      </c>
      <c r="AC43" s="215">
        <f>4A!AC42/4C!AC43</f>
        <v>0.06396204339145228</v>
      </c>
      <c r="AD43" s="214">
        <v>0</v>
      </c>
      <c r="AE43" s="212">
        <v>0</v>
      </c>
      <c r="AF43" s="215">
        <v>0</v>
      </c>
      <c r="AG43" s="214">
        <f>4A!AG42/4C!AG43</f>
        <v>0.12121188757542097</v>
      </c>
      <c r="AH43" s="212">
        <f>4A!AH42/4C!AH43</f>
        <v>0.12318709537469524</v>
      </c>
      <c r="AI43" s="215">
        <f>4A!AI42/4C!AI43</f>
        <v>0.06032349004789052</v>
      </c>
    </row>
    <row r="44" spans="1:35" ht="16.5" hidden="1" outlineLevel="1">
      <c r="A44" s="206">
        <v>43739</v>
      </c>
      <c r="B44" s="207" t="s">
        <v>588</v>
      </c>
      <c r="C44" s="222">
        <v>0</v>
      </c>
      <c r="D44" s="223">
        <v>0</v>
      </c>
      <c r="E44" s="224">
        <v>0</v>
      </c>
      <c r="F44" s="222">
        <f>4A!F43/4C!F44</f>
        <v>0.00836852867788952</v>
      </c>
      <c r="G44" s="223">
        <f>4A!G43/4C!G44</f>
        <v>0.00836852867788952</v>
      </c>
      <c r="H44" s="224">
        <v>0</v>
      </c>
      <c r="I44" s="222">
        <f>4A!I43/4C!I44</f>
        <v>1</v>
      </c>
      <c r="J44" s="223">
        <f>4A!J43/4C!J44</f>
        <v>1</v>
      </c>
      <c r="K44" s="224">
        <v>0</v>
      </c>
      <c r="L44" s="222">
        <v>0</v>
      </c>
      <c r="M44" s="223">
        <v>0</v>
      </c>
      <c r="N44" s="224">
        <v>0</v>
      </c>
      <c r="O44" s="222">
        <f>4A!O43/4C!O44</f>
        <v>0.04689604108911364</v>
      </c>
      <c r="P44" s="223">
        <f>4A!P43/4C!P44</f>
        <v>0.04682214716247288</v>
      </c>
      <c r="Q44" s="224">
        <f>4A!Q43/4C!Q44</f>
        <v>0.05283078763228927</v>
      </c>
      <c r="R44" s="222">
        <f>4A!R43/4C!R44</f>
        <v>1</v>
      </c>
      <c r="S44" s="223">
        <f>4A!S43/4C!S44</f>
        <v>1</v>
      </c>
      <c r="T44" s="224">
        <v>0</v>
      </c>
      <c r="U44" s="222">
        <f>4A!U43/4C!U44</f>
        <v>0.9093668706337164</v>
      </c>
      <c r="V44" s="223">
        <f>4A!V43/4C!V44</f>
        <v>0.9093668706337164</v>
      </c>
      <c r="W44" s="224">
        <v>0</v>
      </c>
      <c r="X44" s="222">
        <v>0</v>
      </c>
      <c r="Y44" s="223">
        <v>0</v>
      </c>
      <c r="Z44" s="224">
        <v>0</v>
      </c>
      <c r="AA44" s="222">
        <f>4A!AA43/4C!AA44</f>
        <v>0.6130281372860538</v>
      </c>
      <c r="AB44" s="223">
        <f>4A!AB43/4C!AB44</f>
        <v>0.6130281372860538</v>
      </c>
      <c r="AC44" s="224">
        <v>0</v>
      </c>
      <c r="AD44" s="222">
        <v>0</v>
      </c>
      <c r="AE44" s="223">
        <v>0</v>
      </c>
      <c r="AF44" s="224">
        <v>0</v>
      </c>
      <c r="AG44" s="222">
        <f>4A!AG43/4C!AG44</f>
        <v>0.6130281372860538</v>
      </c>
      <c r="AH44" s="223">
        <f>4A!AH43/4C!AH44</f>
        <v>0.6130281372860538</v>
      </c>
      <c r="AI44" s="224">
        <v>0</v>
      </c>
    </row>
    <row r="45" spans="1:35" ht="16.5" hidden="1" outlineLevel="1">
      <c r="A45" s="206">
        <v>43739</v>
      </c>
      <c r="B45" s="207" t="s">
        <v>589</v>
      </c>
      <c r="C45" s="214">
        <v>0</v>
      </c>
      <c r="D45" s="212">
        <v>0</v>
      </c>
      <c r="E45" s="215">
        <v>0</v>
      </c>
      <c r="F45" s="214">
        <f>4A!F44/4C!F45</f>
        <v>0.04306402139097902</v>
      </c>
      <c r="G45" s="212">
        <f>4A!G44/4C!G45</f>
        <v>0.050180371107197835</v>
      </c>
      <c r="H45" s="215">
        <f>4A!H44/4C!H45</f>
        <v>0</v>
      </c>
      <c r="I45" s="214">
        <f>4A!I44/4C!I45</f>
        <v>0.2077947818291403</v>
      </c>
      <c r="J45" s="212">
        <f>4A!J44/4C!J45</f>
        <v>0.21003768223322156</v>
      </c>
      <c r="K45" s="215">
        <f>4A!K44/4C!K45</f>
        <v>0.0910045290815178</v>
      </c>
      <c r="L45" s="214">
        <f>4A!L44/4C!L45</f>
        <v>0.048357669946212246</v>
      </c>
      <c r="M45" s="212">
        <f>4A!M44/4C!M45</f>
        <v>0.048357669946212246</v>
      </c>
      <c r="N45" s="215">
        <v>0</v>
      </c>
      <c r="O45" s="214">
        <v>0</v>
      </c>
      <c r="P45" s="212">
        <v>0</v>
      </c>
      <c r="Q45" s="215">
        <v>0</v>
      </c>
      <c r="R45" s="214">
        <f>4A!R44/4C!R45</f>
        <v>0.1706910771320952</v>
      </c>
      <c r="S45" s="212">
        <f>4A!S44/4C!S45</f>
        <v>0.1692101608688988</v>
      </c>
      <c r="T45" s="215">
        <f>4A!T44/4C!T45</f>
        <v>0.2967693794968088</v>
      </c>
      <c r="U45" s="214">
        <f>4A!U44/4C!U45</f>
        <v>0.22456459629069297</v>
      </c>
      <c r="V45" s="212">
        <f>4A!V44/4C!V45</f>
        <v>0.22703364145376623</v>
      </c>
      <c r="W45" s="215">
        <f>4A!W44/4C!W45</f>
        <v>0.08087752293118937</v>
      </c>
      <c r="X45" s="214">
        <f>4A!X44/4C!X45</f>
        <v>0.42135985671584736</v>
      </c>
      <c r="Y45" s="212">
        <f>4A!Y44/4C!Y45</f>
        <v>0.4278035403182145</v>
      </c>
      <c r="Z45" s="215">
        <f>4A!Z44/4C!Z45</f>
        <v>0.1924538399016085</v>
      </c>
      <c r="AA45" s="214">
        <f>4A!AA44/4C!AA45</f>
        <v>0.2126078303316905</v>
      </c>
      <c r="AB45" s="212">
        <f>4A!AB44/4C!AB45</f>
        <v>0.21488119806330605</v>
      </c>
      <c r="AC45" s="215">
        <f>4A!AC44/4C!AC45</f>
        <v>0.09504074789321275</v>
      </c>
      <c r="AD45" s="214">
        <v>0</v>
      </c>
      <c r="AE45" s="212">
        <v>0</v>
      </c>
      <c r="AF45" s="215">
        <v>0</v>
      </c>
      <c r="AG45" s="214">
        <f>4A!AG44/4C!AG45</f>
        <v>0.20639056666984296</v>
      </c>
      <c r="AH45" s="212">
        <f>4A!AH44/4C!AH45</f>
        <v>0.20859569256509752</v>
      </c>
      <c r="AI45" s="215">
        <f>4A!AI44/4C!AI45</f>
        <v>0.09079736514371547</v>
      </c>
    </row>
    <row r="46" spans="1:35" ht="16.5" hidden="1" outlineLevel="1">
      <c r="A46" s="206">
        <v>43739</v>
      </c>
      <c r="B46" s="207" t="s">
        <v>590</v>
      </c>
      <c r="C46" s="222">
        <v>0</v>
      </c>
      <c r="D46" s="223">
        <v>0</v>
      </c>
      <c r="E46" s="224">
        <v>0</v>
      </c>
      <c r="F46" s="222">
        <f>4A!F45/4C!F46</f>
        <v>0.28945507512088303</v>
      </c>
      <c r="G46" s="223">
        <f>4A!G45/4C!G46</f>
        <v>0.2932958041879099</v>
      </c>
      <c r="H46" s="224">
        <f>4A!H45/4C!H46</f>
        <v>0.2417273535874298</v>
      </c>
      <c r="I46" s="222">
        <f>4A!I45/4C!I46</f>
        <v>0.4381496146707794</v>
      </c>
      <c r="J46" s="223">
        <f>4A!J45/4C!J46</f>
        <v>0.524455712955986</v>
      </c>
      <c r="K46" s="224">
        <f>4A!K45/4C!K46</f>
        <v>0.16983275310690304</v>
      </c>
      <c r="L46" s="222">
        <f>4A!L45/4C!L46</f>
        <v>0.3597371854077028</v>
      </c>
      <c r="M46" s="223">
        <f>4A!M45/4C!M46</f>
        <v>0.3755520495324575</v>
      </c>
      <c r="N46" s="224">
        <f>4A!N45/4C!N46</f>
        <v>0.2938077578079686</v>
      </c>
      <c r="O46" s="222">
        <f>4A!O45/4C!O46</f>
        <v>0.33909243950122553</v>
      </c>
      <c r="P46" s="223">
        <f>4A!P45/4C!P46</f>
        <v>0.34287147871226065</v>
      </c>
      <c r="Q46" s="224">
        <f>4A!Q45/4C!Q46</f>
        <v>0.1575482964959174</v>
      </c>
      <c r="R46" s="222">
        <f>4A!R45/4C!R46</f>
        <v>0.14979489503380888</v>
      </c>
      <c r="S46" s="223">
        <f>4A!S45/4C!S46</f>
        <v>0.15092904855626493</v>
      </c>
      <c r="T46" s="224">
        <f>4A!T45/4C!T46</f>
        <v>0.14185154772327968</v>
      </c>
      <c r="U46" s="222">
        <f>4A!U45/4C!U46</f>
        <v>0.2967374407153657</v>
      </c>
      <c r="V46" s="223">
        <f>4A!V45/4C!V46</f>
        <v>0.3318596620823794</v>
      </c>
      <c r="W46" s="224">
        <f>4A!W45/4C!W46</f>
        <v>0.18957309590835122</v>
      </c>
      <c r="X46" s="222">
        <v>0</v>
      </c>
      <c r="Y46" s="223">
        <v>0</v>
      </c>
      <c r="Z46" s="224">
        <v>0</v>
      </c>
      <c r="AA46" s="222">
        <f>4A!AA45/4C!AA46</f>
        <v>0.40253260735068297</v>
      </c>
      <c r="AB46" s="223">
        <f>4A!AB45/4C!AB46</f>
        <v>0.4564268347205347</v>
      </c>
      <c r="AC46" s="224">
        <f>4A!AC45/4C!AC46</f>
        <v>0.20535095040198115</v>
      </c>
      <c r="AD46" s="222">
        <v>0</v>
      </c>
      <c r="AE46" s="223">
        <v>0</v>
      </c>
      <c r="AF46" s="224">
        <v>0</v>
      </c>
      <c r="AG46" s="222">
        <f>4A!AG45/4C!AG46</f>
        <v>0.402532607350683</v>
      </c>
      <c r="AH46" s="223">
        <f>4A!AH45/4C!AH46</f>
        <v>0.45642683472053475</v>
      </c>
      <c r="AI46" s="224">
        <f>4A!AI45/4C!AI46</f>
        <v>0.2053509504019811</v>
      </c>
    </row>
    <row r="47" spans="1:35" ht="16.5" hidden="1" outlineLevel="1">
      <c r="A47" s="206">
        <v>43739</v>
      </c>
      <c r="B47" s="207" t="s">
        <v>591</v>
      </c>
      <c r="C47" s="214">
        <v>0</v>
      </c>
      <c r="D47" s="212">
        <v>0</v>
      </c>
      <c r="E47" s="215">
        <v>0</v>
      </c>
      <c r="F47" s="214">
        <v>0</v>
      </c>
      <c r="G47" s="212">
        <v>0</v>
      </c>
      <c r="H47" s="215">
        <v>0</v>
      </c>
      <c r="I47" s="214">
        <f>4A!I46/4C!I47</f>
        <v>0.10395375076168722</v>
      </c>
      <c r="J47" s="212">
        <f>4A!J46/4C!J47</f>
        <v>0.11992643776388977</v>
      </c>
      <c r="K47" s="215">
        <f>4A!K46/4C!K47</f>
        <v>0.014603839871668018</v>
      </c>
      <c r="L47" s="214">
        <f>4A!L46/4C!L47</f>
        <v>0.18645432221447203</v>
      </c>
      <c r="M47" s="212">
        <f>4A!M46/4C!M47</f>
        <v>0.25440795279488587</v>
      </c>
      <c r="N47" s="215">
        <v>0</v>
      </c>
      <c r="O47" s="214">
        <v>0</v>
      </c>
      <c r="P47" s="212">
        <v>0</v>
      </c>
      <c r="Q47" s="215">
        <v>0</v>
      </c>
      <c r="R47" s="214">
        <v>0</v>
      </c>
      <c r="S47" s="212">
        <v>0</v>
      </c>
      <c r="T47" s="215">
        <v>0</v>
      </c>
      <c r="U47" s="214">
        <v>0</v>
      </c>
      <c r="V47" s="212">
        <v>0</v>
      </c>
      <c r="W47" s="215">
        <v>0</v>
      </c>
      <c r="X47" s="214">
        <v>0</v>
      </c>
      <c r="Y47" s="212">
        <v>0</v>
      </c>
      <c r="Z47" s="215">
        <v>0</v>
      </c>
      <c r="AA47" s="214">
        <f>4A!AA46/4C!AA47</f>
        <v>0.10710184880957263</v>
      </c>
      <c r="AB47" s="212">
        <f>4A!AB46/4C!AB47</f>
        <v>0.12438283849937144</v>
      </c>
      <c r="AC47" s="215">
        <f>4A!AC46/4C!AC47</f>
        <v>0.01365006050824279</v>
      </c>
      <c r="AD47" s="214">
        <v>0</v>
      </c>
      <c r="AE47" s="212">
        <v>0</v>
      </c>
      <c r="AF47" s="215">
        <v>0</v>
      </c>
      <c r="AG47" s="214">
        <f>4A!AG46/4C!AG47</f>
        <v>0.10710184880957263</v>
      </c>
      <c r="AH47" s="212">
        <f>4A!AH46/4C!AH47</f>
        <v>0.12438283849937143</v>
      </c>
      <c r="AI47" s="215">
        <f>4A!AI46/4C!AI47</f>
        <v>0.01365006050824279</v>
      </c>
    </row>
    <row r="48" spans="1:35" ht="16.5" hidden="1" outlineLevel="1">
      <c r="A48" s="206">
        <v>43739</v>
      </c>
      <c r="B48" s="207" t="s">
        <v>592</v>
      </c>
      <c r="C48" s="222">
        <v>0</v>
      </c>
      <c r="D48" s="223">
        <v>0</v>
      </c>
      <c r="E48" s="224">
        <v>0</v>
      </c>
      <c r="F48" s="222">
        <v>0</v>
      </c>
      <c r="G48" s="223">
        <v>0</v>
      </c>
      <c r="H48" s="224">
        <v>0</v>
      </c>
      <c r="I48" s="222">
        <v>0</v>
      </c>
      <c r="J48" s="223">
        <v>0</v>
      </c>
      <c r="K48" s="224">
        <v>0</v>
      </c>
      <c r="L48" s="222">
        <f>4A!L47/4C!L48</f>
        <v>1</v>
      </c>
      <c r="M48" s="223">
        <f>4A!M47/4C!M48</f>
        <v>1</v>
      </c>
      <c r="N48" s="224">
        <v>0</v>
      </c>
      <c r="O48" s="222">
        <v>0</v>
      </c>
      <c r="P48" s="223">
        <v>0</v>
      </c>
      <c r="Q48" s="224">
        <v>0</v>
      </c>
      <c r="R48" s="222">
        <v>0</v>
      </c>
      <c r="S48" s="223">
        <v>0</v>
      </c>
      <c r="T48" s="224">
        <v>0</v>
      </c>
      <c r="U48" s="222">
        <v>0</v>
      </c>
      <c r="V48" s="223">
        <v>0</v>
      </c>
      <c r="W48" s="224">
        <v>0</v>
      </c>
      <c r="X48" s="222">
        <f>4A!X47/4C!X48</f>
        <v>0.8002609064810035</v>
      </c>
      <c r="Y48" s="223">
        <f>4A!Y47/4C!Y48</f>
        <v>0.8002609064810035</v>
      </c>
      <c r="Z48" s="224">
        <v>0</v>
      </c>
      <c r="AA48" s="222">
        <f>4A!AA47/4C!AA48</f>
        <v>0.8321757864527394</v>
      </c>
      <c r="AB48" s="223">
        <f>4A!AB47/4C!AB48</f>
        <v>0.8321757864527394</v>
      </c>
      <c r="AC48" s="224">
        <v>0</v>
      </c>
      <c r="AD48" s="222">
        <v>0</v>
      </c>
      <c r="AE48" s="223">
        <v>0</v>
      </c>
      <c r="AF48" s="224">
        <v>0</v>
      </c>
      <c r="AG48" s="222">
        <f>4A!AG47/4C!AG48</f>
        <v>1</v>
      </c>
      <c r="AH48" s="223">
        <f>4A!AH47/4C!AH48</f>
        <v>1</v>
      </c>
      <c r="AI48" s="224">
        <v>0</v>
      </c>
    </row>
    <row r="49" spans="1:35" ht="16.5" hidden="1" outlineLevel="1">
      <c r="A49" s="206">
        <v>43739</v>
      </c>
      <c r="B49" s="207" t="s">
        <v>593</v>
      </c>
      <c r="C49" s="214">
        <v>0</v>
      </c>
      <c r="D49" s="212">
        <v>0</v>
      </c>
      <c r="E49" s="215">
        <v>0</v>
      </c>
      <c r="F49" s="214">
        <v>0</v>
      </c>
      <c r="G49" s="212">
        <v>0</v>
      </c>
      <c r="H49" s="215">
        <v>0</v>
      </c>
      <c r="I49" s="214">
        <v>0</v>
      </c>
      <c r="J49" s="212">
        <v>0</v>
      </c>
      <c r="K49" s="215">
        <v>0</v>
      </c>
      <c r="L49" s="214">
        <v>0</v>
      </c>
      <c r="M49" s="212">
        <v>0</v>
      </c>
      <c r="N49" s="215">
        <v>0</v>
      </c>
      <c r="O49" s="214">
        <f>4A!O48/4C!O49</f>
        <v>0.03225135613660849</v>
      </c>
      <c r="P49" s="212">
        <f>4A!P48/4C!P49</f>
        <v>0.0319757936881217</v>
      </c>
      <c r="Q49" s="215">
        <f>4A!Q48/4C!Q49</f>
        <v>0.057178641347126316</v>
      </c>
      <c r="R49" s="214">
        <v>0</v>
      </c>
      <c r="S49" s="212">
        <v>0</v>
      </c>
      <c r="T49" s="215">
        <v>0</v>
      </c>
      <c r="U49" s="214">
        <v>0</v>
      </c>
      <c r="V49" s="212">
        <v>0</v>
      </c>
      <c r="W49" s="215">
        <v>0</v>
      </c>
      <c r="X49" s="214">
        <v>0</v>
      </c>
      <c r="Y49" s="212">
        <v>0</v>
      </c>
      <c r="Z49" s="215">
        <v>0</v>
      </c>
      <c r="AA49" s="214">
        <v>0</v>
      </c>
      <c r="AB49" s="212">
        <v>0</v>
      </c>
      <c r="AC49" s="215">
        <v>0</v>
      </c>
      <c r="AD49" s="214">
        <v>0</v>
      </c>
      <c r="AE49" s="212">
        <v>0</v>
      </c>
      <c r="AF49" s="215">
        <v>0</v>
      </c>
      <c r="AG49" s="214">
        <v>0</v>
      </c>
      <c r="AH49" s="212">
        <v>0</v>
      </c>
      <c r="AI49" s="215">
        <v>0</v>
      </c>
    </row>
    <row r="50" spans="1:35" ht="16.5" hidden="1" outlineLevel="1">
      <c r="A50" s="206">
        <v>43739</v>
      </c>
      <c r="B50" s="207" t="s">
        <v>594</v>
      </c>
      <c r="C50" s="222">
        <v>0</v>
      </c>
      <c r="D50" s="223">
        <v>0</v>
      </c>
      <c r="E50" s="224">
        <v>0</v>
      </c>
      <c r="F50" s="222">
        <v>0</v>
      </c>
      <c r="G50" s="223">
        <v>0</v>
      </c>
      <c r="H50" s="224">
        <v>0</v>
      </c>
      <c r="I50" s="222">
        <f>4A!I49/4C!I50</f>
        <v>0.7544618718494761</v>
      </c>
      <c r="J50" s="223">
        <f>4A!J49/4C!J50</f>
        <v>0.7115885492054472</v>
      </c>
      <c r="K50" s="224">
        <f>4A!K49/4C!K50</f>
        <v>1</v>
      </c>
      <c r="L50" s="222">
        <f>4A!L49/4C!L50</f>
        <v>0.9664794952174789</v>
      </c>
      <c r="M50" s="223">
        <f>4A!M49/4C!M50</f>
        <v>0.9653036367270433</v>
      </c>
      <c r="N50" s="224">
        <f>4A!N49/4C!N50</f>
        <v>1</v>
      </c>
      <c r="O50" s="222">
        <f>4A!O49/4C!O50</f>
        <v>0.15745913249075918</v>
      </c>
      <c r="P50" s="223">
        <f>4A!P49/4C!P50</f>
        <v>0.17591602349740487</v>
      </c>
      <c r="Q50" s="224">
        <f>4A!Q49/4C!Q50</f>
        <v>0.15441598317513444</v>
      </c>
      <c r="R50" s="222">
        <v>0</v>
      </c>
      <c r="S50" s="223">
        <v>0</v>
      </c>
      <c r="T50" s="224">
        <v>0</v>
      </c>
      <c r="U50" s="222">
        <f>4A!U49/4C!U50</f>
        <v>0.9742968058585393</v>
      </c>
      <c r="V50" s="223">
        <f>4A!V49/4C!V50</f>
        <v>0.9742968058585393</v>
      </c>
      <c r="W50" s="224" t="e">
        <f>4A!W49/4C!W50</f>
        <v>#DIV/0!</v>
      </c>
      <c r="X50" s="222">
        <v>0</v>
      </c>
      <c r="Y50" s="223">
        <v>0</v>
      </c>
      <c r="Z50" s="224">
        <v>0</v>
      </c>
      <c r="AA50" s="222">
        <f>4A!AA49/4C!AA50</f>
        <v>0.7905003546268535</v>
      </c>
      <c r="AB50" s="223">
        <f>4A!AB49/4C!AB50</f>
        <v>0.7594319534770128</v>
      </c>
      <c r="AC50" s="224">
        <f>4A!AC49/4C!AC50</f>
        <v>1</v>
      </c>
      <c r="AD50" s="222">
        <v>0</v>
      </c>
      <c r="AE50" s="223">
        <v>0</v>
      </c>
      <c r="AF50" s="224">
        <v>0</v>
      </c>
      <c r="AG50" s="222">
        <f>4A!AG49/4C!AG50</f>
        <v>0.7905003546268535</v>
      </c>
      <c r="AH50" s="223">
        <f>4A!AH49/4C!AH50</f>
        <v>0.7594319534770128</v>
      </c>
      <c r="AI50" s="224">
        <f>4A!AI49/4C!AI50</f>
        <v>1</v>
      </c>
    </row>
    <row r="51" spans="1:35" ht="16.5" hidden="1" outlineLevel="1">
      <c r="A51" s="206">
        <v>43739</v>
      </c>
      <c r="B51" s="207" t="s">
        <v>595</v>
      </c>
      <c r="C51" s="214">
        <v>0</v>
      </c>
      <c r="D51" s="212">
        <v>0</v>
      </c>
      <c r="E51" s="215">
        <v>0</v>
      </c>
      <c r="F51" s="214">
        <f>4A!F50/4C!F51</f>
        <v>0.049545151656243805</v>
      </c>
      <c r="G51" s="212">
        <f>4A!G50/4C!G51</f>
        <v>0.043937266310093065</v>
      </c>
      <c r="H51" s="215">
        <f>4A!H50/4C!H51</f>
        <v>0.24129363996865683</v>
      </c>
      <c r="I51" s="214">
        <f>4A!I50/4C!I51</f>
        <v>0.26719093158027757</v>
      </c>
      <c r="J51" s="212">
        <f>4A!J50/4C!J51</f>
        <v>0.2727728544111139</v>
      </c>
      <c r="K51" s="215">
        <f>4A!K50/4C!K51</f>
        <v>0.15950905691853368</v>
      </c>
      <c r="L51" s="214">
        <f>4A!L50/4C!L51</f>
        <v>0.21996114988271698</v>
      </c>
      <c r="M51" s="212">
        <f>4A!M50/4C!M51</f>
        <v>0.22337491726095304</v>
      </c>
      <c r="N51" s="215">
        <f>4A!N50/4C!N51</f>
        <v>0.16986445643794562</v>
      </c>
      <c r="O51" s="214">
        <f>4A!O50/4C!O51</f>
        <v>0.07859816707141512</v>
      </c>
      <c r="P51" s="212">
        <f>4A!P50/4C!P51</f>
        <v>0.0769610582240243</v>
      </c>
      <c r="Q51" s="215">
        <f>4A!Q50/4C!Q51</f>
        <v>0.13115851005250914</v>
      </c>
      <c r="R51" s="214">
        <f>4A!R50/4C!R51</f>
        <v>0.1362538064432113</v>
      </c>
      <c r="S51" s="212">
        <f>4A!S50/4C!S51</f>
        <v>0.1378428223718593</v>
      </c>
      <c r="T51" s="215">
        <f>4A!T50/4C!T51</f>
        <v>0.10836178471699907</v>
      </c>
      <c r="U51" s="214">
        <f>4A!U50/4C!U51</f>
        <v>0.24746497037280518</v>
      </c>
      <c r="V51" s="212">
        <f>4A!V50/4C!V51</f>
        <v>0.25370811278818944</v>
      </c>
      <c r="W51" s="215">
        <f>4A!W50/4C!W51</f>
        <v>0.09070695352818345</v>
      </c>
      <c r="X51" s="214">
        <f>4A!X50/4C!X51</f>
        <v>0.39096238028625974</v>
      </c>
      <c r="Y51" s="212">
        <f>4A!Y50/4C!Y51</f>
        <v>0.39405958108837286</v>
      </c>
      <c r="Z51" s="215">
        <f>4A!Z50/4C!Z51</f>
        <v>0.35201274307527824</v>
      </c>
      <c r="AA51" s="214">
        <f>4A!AA50/4C!AA51</f>
        <v>0.23748155187103068</v>
      </c>
      <c r="AB51" s="212">
        <f>4A!AB50/4C!AB51</f>
        <v>0.24152415666055527</v>
      </c>
      <c r="AC51" s="215">
        <f>4A!AC50/4C!AC51</f>
        <v>0.16982205056336638</v>
      </c>
      <c r="AD51" s="214">
        <v>0</v>
      </c>
      <c r="AE51" s="212">
        <v>0</v>
      </c>
      <c r="AF51" s="215">
        <v>0</v>
      </c>
      <c r="AG51" s="214">
        <f>4A!AG50/4C!AG51</f>
        <v>0.23564006261365406</v>
      </c>
      <c r="AH51" s="212">
        <f>4A!AH50/4C!AH51</f>
        <v>0.23972792001262894</v>
      </c>
      <c r="AI51" s="215">
        <f>4A!AI50/4C!AI51</f>
        <v>0.16695557739404357</v>
      </c>
    </row>
    <row r="52" spans="1:35" ht="16.5" hidden="1" outlineLevel="1">
      <c r="A52" s="206">
        <v>43739</v>
      </c>
      <c r="B52" s="207" t="s">
        <v>596</v>
      </c>
      <c r="C52" s="222">
        <v>0</v>
      </c>
      <c r="D52" s="223">
        <v>0</v>
      </c>
      <c r="E52" s="224">
        <v>0</v>
      </c>
      <c r="F52" s="222">
        <f>4A!F51/4C!F52</f>
        <v>0.038913784020513556</v>
      </c>
      <c r="G52" s="223">
        <f>4A!G51/4C!G52</f>
        <v>0.03659781256162534</v>
      </c>
      <c r="H52" s="224">
        <f>4A!H51/4C!H52</f>
        <v>0.10194632840753783</v>
      </c>
      <c r="I52" s="222">
        <f>4A!I51/4C!I52</f>
        <v>0.16706984092580332</v>
      </c>
      <c r="J52" s="223">
        <f>4A!J51/4C!J52</f>
        <v>0.1686905426795044</v>
      </c>
      <c r="K52" s="224">
        <f>4A!K51/4C!K52</f>
        <v>0.10347709130094883</v>
      </c>
      <c r="L52" s="222">
        <f>4A!L51/4C!L52</f>
        <v>0.18118673450551</v>
      </c>
      <c r="M52" s="223">
        <f>4A!M51/4C!M52</f>
        <v>0.1862340490193329</v>
      </c>
      <c r="N52" s="224">
        <f>4A!N51/4C!N52</f>
        <v>0.020693970189536465</v>
      </c>
      <c r="O52" s="222">
        <v>0</v>
      </c>
      <c r="P52" s="223">
        <v>0</v>
      </c>
      <c r="Q52" s="224">
        <v>0</v>
      </c>
      <c r="R52" s="222">
        <f>4A!R51/4C!R52</f>
        <v>0.06094671916418438</v>
      </c>
      <c r="S52" s="223">
        <f>4A!S51/4C!S52</f>
        <v>0.06096346782367271</v>
      </c>
      <c r="T52" s="224">
        <f>4A!T51/4C!T52</f>
        <v>0.059748439157875165</v>
      </c>
      <c r="U52" s="222">
        <f>4A!U51/4C!U52</f>
        <v>0.12883752919911973</v>
      </c>
      <c r="V52" s="223">
        <f>4A!V51/4C!V52</f>
        <v>0.13142316307315513</v>
      </c>
      <c r="W52" s="224">
        <f>4A!W51/4C!W52</f>
        <v>0.032411271006704254</v>
      </c>
      <c r="X52" s="222">
        <f>4A!X51/4C!X52</f>
        <v>0.4372144594568439</v>
      </c>
      <c r="Y52" s="223">
        <f>4A!Y51/4C!Y52</f>
        <v>0.43854357211952044</v>
      </c>
      <c r="Z52" s="224">
        <f>4A!Z51/4C!Z52</f>
        <v>0.16743589347569696</v>
      </c>
      <c r="AA52" s="222">
        <f>4A!AA51/4C!AA52</f>
        <v>0.16430132989592577</v>
      </c>
      <c r="AB52" s="223">
        <f>4A!AB51/4C!AB52</f>
        <v>0.16610529403802468</v>
      </c>
      <c r="AC52" s="224">
        <f>4A!AC51/4C!AC52</f>
        <v>0.09574472462611072</v>
      </c>
      <c r="AD52" s="222">
        <v>0</v>
      </c>
      <c r="AE52" s="223">
        <v>0</v>
      </c>
      <c r="AF52" s="224">
        <v>0</v>
      </c>
      <c r="AG52" s="222">
        <f>4A!AG51/4C!AG52</f>
        <v>0.1616587186273285</v>
      </c>
      <c r="AH52" s="223">
        <f>4A!AH51/4C!AH52</f>
        <v>0.16341058332055938</v>
      </c>
      <c r="AI52" s="224">
        <f>4A!AI51/4C!AI52</f>
        <v>0.09561301787699142</v>
      </c>
    </row>
    <row r="53" spans="1:35" ht="17.25" hidden="1" outlineLevel="1" thickBot="1">
      <c r="A53" s="217">
        <v>43739</v>
      </c>
      <c r="B53" s="218" t="s">
        <v>597</v>
      </c>
      <c r="C53" s="214">
        <v>0</v>
      </c>
      <c r="D53" s="212">
        <v>0</v>
      </c>
      <c r="E53" s="215">
        <v>0</v>
      </c>
      <c r="F53" s="214">
        <v>0</v>
      </c>
      <c r="G53" s="212">
        <v>0</v>
      </c>
      <c r="H53" s="215">
        <v>0</v>
      </c>
      <c r="I53" s="214">
        <f>4A!I52/4C!I53</f>
        <v>0.21870898585622417</v>
      </c>
      <c r="J53" s="212">
        <f>4A!J52/4C!J53</f>
        <v>0.21931427698752154</v>
      </c>
      <c r="K53" s="215">
        <f>4A!K52/4C!K53</f>
        <v>0.08257357700878719</v>
      </c>
      <c r="L53" s="214">
        <f>4A!L52/4C!L53</f>
        <v>0.14947894884791788</v>
      </c>
      <c r="M53" s="212">
        <f>4A!M52/4C!M53</f>
        <v>0.15085792157523203</v>
      </c>
      <c r="N53" s="215">
        <f>4A!N52/4C!N53</f>
        <v>0.05958796432213347</v>
      </c>
      <c r="O53" s="214">
        <f>4A!O52/4C!O53</f>
        <v>0.05697694824277449</v>
      </c>
      <c r="P53" s="212">
        <f>4A!P52/4C!P53</f>
        <v>0.05697694824277449</v>
      </c>
      <c r="Q53" s="215">
        <v>0</v>
      </c>
      <c r="R53" s="214">
        <f>4A!R52/4C!R53</f>
        <v>0.28376590253088946</v>
      </c>
      <c r="S53" s="212">
        <f>4A!S52/4C!S53</f>
        <v>0.29060576032554375</v>
      </c>
      <c r="T53" s="215">
        <f>4A!T52/4C!T53</f>
        <v>0</v>
      </c>
      <c r="U53" s="214">
        <f>4A!U52/4C!U53</f>
        <v>0.3686963959615875</v>
      </c>
      <c r="V53" s="212">
        <f>4A!V52/4C!V53</f>
        <v>0.38071089040017253</v>
      </c>
      <c r="W53" s="215">
        <f>4A!W52/4C!W53</f>
        <v>0</v>
      </c>
      <c r="X53" s="214">
        <v>0</v>
      </c>
      <c r="Y53" s="212">
        <v>0</v>
      </c>
      <c r="Z53" s="215">
        <v>0</v>
      </c>
      <c r="AA53" s="214">
        <f>4A!AA52/4C!AA53</f>
        <v>0.1904380787382774</v>
      </c>
      <c r="AB53" s="212">
        <f>4A!AB52/4C!AB53</f>
        <v>0.19154074890403325</v>
      </c>
      <c r="AC53" s="215">
        <f>4A!AC52/4C!AC53</f>
        <v>0.06630997478361349</v>
      </c>
      <c r="AD53" s="214">
        <v>0</v>
      </c>
      <c r="AE53" s="212">
        <v>0</v>
      </c>
      <c r="AF53" s="215">
        <v>0</v>
      </c>
      <c r="AG53" s="214">
        <f>4A!AG52/4C!AG53</f>
        <v>0.1904380787382774</v>
      </c>
      <c r="AH53" s="212">
        <f>4A!AH52/4C!AH53</f>
        <v>0.19154074890403325</v>
      </c>
      <c r="AI53" s="215">
        <f>4A!AI52/4C!AI53</f>
        <v>0.06630997478361349</v>
      </c>
    </row>
    <row r="54" spans="1:35" s="233" customFormat="1" ht="15.75" collapsed="1" thickBot="1">
      <c r="A54" s="232">
        <v>43739</v>
      </c>
      <c r="B54" s="221" t="s">
        <v>598</v>
      </c>
      <c r="C54" s="225">
        <v>0</v>
      </c>
      <c r="D54" s="226">
        <v>0</v>
      </c>
      <c r="E54" s="227">
        <v>0</v>
      </c>
      <c r="F54" s="225">
        <f>4A!F53/4C!F54</f>
        <v>0.03361169471257678</v>
      </c>
      <c r="G54" s="226">
        <f>4A!G53/4C!G54</f>
        <v>0.03188423203688879</v>
      </c>
      <c r="H54" s="227">
        <f>4A!H53/4C!H54</f>
        <v>0.1324865683756611</v>
      </c>
      <c r="I54" s="225">
        <f>4A!I53/4C!I54</f>
        <v>0.1644517286675945</v>
      </c>
      <c r="J54" s="226">
        <f>4A!J53/4C!J54</f>
        <v>0.16587231245088707</v>
      </c>
      <c r="K54" s="227">
        <f>4A!K53/4C!K54</f>
        <v>0.10069719730957717</v>
      </c>
      <c r="L54" s="225">
        <f>4A!L53/4C!L54</f>
        <v>0.14570389335215658</v>
      </c>
      <c r="M54" s="226">
        <f>4A!M53/4C!M54</f>
        <v>0.1477031288686538</v>
      </c>
      <c r="N54" s="227">
        <f>4A!N53/4C!N54</f>
        <v>0.09758303892850184</v>
      </c>
      <c r="O54" s="225">
        <f>4A!O53/4C!O54</f>
        <v>0.2652218004590439</v>
      </c>
      <c r="P54" s="226">
        <f>4A!P53/4C!P54</f>
        <v>0.2533920405692621</v>
      </c>
      <c r="Q54" s="227">
        <f>4A!Q53/4C!Q54</f>
        <v>0.43886949598275565</v>
      </c>
      <c r="R54" s="225">
        <f>4A!R53/4C!R54</f>
        <v>0.13052620627616512</v>
      </c>
      <c r="S54" s="226">
        <f>4A!S53/4C!S54</f>
        <v>0.1308004971398192</v>
      </c>
      <c r="T54" s="227">
        <f>4A!T53/4C!T54</f>
        <v>0.12434180001527105</v>
      </c>
      <c r="U54" s="225">
        <f>4A!U53/4C!U54</f>
        <v>0.2155939395218678</v>
      </c>
      <c r="V54" s="226">
        <f>4A!V53/4C!V54</f>
        <v>0.21690261268409855</v>
      </c>
      <c r="W54" s="227">
        <f>4A!W53/4C!W54</f>
        <v>0.18671522867579968</v>
      </c>
      <c r="X54" s="225">
        <f>4A!X53/4C!X54</f>
        <v>0.4125832074265624</v>
      </c>
      <c r="Y54" s="226">
        <f>4A!Y53/4C!Y54</f>
        <v>0.41515057994824034</v>
      </c>
      <c r="Z54" s="227">
        <f>4A!Z53/4C!Z54</f>
        <v>0.3215088562860508</v>
      </c>
      <c r="AA54" s="225">
        <f>4A!AA53/4C!AA54</f>
        <v>0.1571586024695966</v>
      </c>
      <c r="AB54" s="226">
        <f>4A!AB53/4C!AB54</f>
        <v>0.15867270507224207</v>
      </c>
      <c r="AC54" s="227">
        <f>4A!AC53/4C!AC54</f>
        <v>0.10248234273997413</v>
      </c>
      <c r="AD54" s="225">
        <v>0</v>
      </c>
      <c r="AE54" s="226">
        <v>0</v>
      </c>
      <c r="AF54" s="227">
        <v>0</v>
      </c>
      <c r="AG54" s="225">
        <f>4A!AG53/4C!AG54</f>
        <v>0.15437215928049708</v>
      </c>
      <c r="AH54" s="226">
        <f>4A!AH53/4C!AH54</f>
        <v>0.1558759551765282</v>
      </c>
      <c r="AI54" s="227">
        <f>4A!AI53/4C!AI54</f>
        <v>0.10005481498202272</v>
      </c>
    </row>
    <row r="55" spans="1:35" ht="16.5" hidden="1" outlineLevel="1">
      <c r="A55" s="217">
        <v>43770</v>
      </c>
      <c r="B55" s="207" t="s">
        <v>574</v>
      </c>
      <c r="C55" s="222"/>
      <c r="D55" s="223"/>
      <c r="E55" s="224"/>
      <c r="F55" s="222">
        <f>4A!F54/4C!F55</f>
        <v>0.030099256632235564</v>
      </c>
      <c r="G55" s="223">
        <f>4A!G54/4C!G55</f>
        <v>0.023514666325901636</v>
      </c>
      <c r="H55" s="224">
        <f>4A!H54/4C!H55</f>
        <v>0.3224506703081771</v>
      </c>
      <c r="I55" s="222">
        <f>4A!I54/4C!I55</f>
        <v>0.7402303246344936</v>
      </c>
      <c r="J55" s="223">
        <f>4A!J54/4C!J55</f>
        <v>0.7714120198759084</v>
      </c>
      <c r="K55" s="224">
        <f>4A!K54/4C!K55</f>
        <v>0.3314718025912992</v>
      </c>
      <c r="L55" s="222">
        <f>4A!L54/4C!L55</f>
        <v>0.1113655384983646</v>
      </c>
      <c r="M55" s="223">
        <f>4A!M54/4C!M55</f>
        <v>0.11290768670817666</v>
      </c>
      <c r="N55" s="224">
        <f>4A!N54/4C!N55</f>
        <v>0.08781327082658368</v>
      </c>
      <c r="O55" s="222"/>
      <c r="P55" s="223"/>
      <c r="Q55" s="224"/>
      <c r="R55" s="222">
        <f>4A!R54/4C!R55</f>
        <v>0.10299541674376456</v>
      </c>
      <c r="S55" s="223">
        <f>4A!S54/4C!S55</f>
        <v>0.1195099077539971</v>
      </c>
      <c r="T55" s="224">
        <f>4A!T54/4C!T55</f>
        <v>0</v>
      </c>
      <c r="U55" s="222">
        <f>4A!U54/4C!U55</f>
        <v>0.7440253009514509</v>
      </c>
      <c r="V55" s="223">
        <f>4A!V54/4C!V55</f>
        <v>0.7465199182393736</v>
      </c>
      <c r="W55" s="224">
        <f>4A!W54/4C!W55</f>
        <v>0</v>
      </c>
      <c r="X55" s="222"/>
      <c r="Y55" s="223"/>
      <c r="Z55" s="224"/>
      <c r="AA55" s="222">
        <f>4A!AA54/4C!AA55</f>
        <v>0.10602428132046103</v>
      </c>
      <c r="AB55" s="223">
        <f>4A!AB54/4C!AB55</f>
        <v>0.10579934508477844</v>
      </c>
      <c r="AC55" s="224">
        <f>4A!AC54/4C!AC55</f>
        <v>0.10993400092484357</v>
      </c>
      <c r="AD55" s="222"/>
      <c r="AE55" s="223"/>
      <c r="AF55" s="224"/>
      <c r="AG55" s="222">
        <f>4A!AG54/4C!AG55</f>
        <v>0.10602428132046103</v>
      </c>
      <c r="AH55" s="223">
        <f>4A!AH54/4C!AH55</f>
        <v>0.10579934508477845</v>
      </c>
      <c r="AI55" s="224">
        <f>4A!AI54/4C!AI55</f>
        <v>0.10993400092484357</v>
      </c>
    </row>
    <row r="56" spans="1:35" ht="16.5" hidden="1" outlineLevel="1">
      <c r="A56" s="217">
        <v>43770</v>
      </c>
      <c r="B56" s="207" t="s">
        <v>576</v>
      </c>
      <c r="C56" s="214"/>
      <c r="D56" s="212"/>
      <c r="E56" s="215"/>
      <c r="F56" s="214"/>
      <c r="G56" s="212"/>
      <c r="H56" s="215"/>
      <c r="I56" s="214">
        <f>4A!I55/4C!I56</f>
        <v>0.34812844483002403</v>
      </c>
      <c r="J56" s="212">
        <f>4A!J55/4C!J56</f>
        <v>0.34812844483002403</v>
      </c>
      <c r="K56" s="215"/>
      <c r="L56" s="214">
        <f>4A!L55/4C!L56</f>
        <v>0.3515811642149624</v>
      </c>
      <c r="M56" s="212">
        <f>4A!M55/4C!M56</f>
        <v>0.5042135830318641</v>
      </c>
      <c r="N56" s="215">
        <f>4A!N55/4C!N56</f>
        <v>0</v>
      </c>
      <c r="O56" s="214"/>
      <c r="P56" s="212"/>
      <c r="Q56" s="215"/>
      <c r="R56" s="214">
        <f>4A!R55/4C!R56</f>
        <v>0.5359425058752745</v>
      </c>
      <c r="S56" s="212">
        <f>4A!S55/4C!S56</f>
        <v>0.5359425058752745</v>
      </c>
      <c r="T56" s="215"/>
      <c r="U56" s="214">
        <f>4A!U55/4C!U56</f>
        <v>0.6427264252554699</v>
      </c>
      <c r="V56" s="212">
        <f>4A!V55/4C!V56</f>
        <v>0.4785016899203688</v>
      </c>
      <c r="W56" s="215">
        <f>4A!W55/4C!W56</f>
        <v>0.756156424005107</v>
      </c>
      <c r="X56" s="214"/>
      <c r="Y56" s="212"/>
      <c r="Z56" s="215"/>
      <c r="AA56" s="214">
        <f>4A!AA55/4C!AA56</f>
        <v>0.35032260630139966</v>
      </c>
      <c r="AB56" s="212">
        <f>4A!AB55/4C!AB56</f>
        <v>0.4337667365734806</v>
      </c>
      <c r="AC56" s="215">
        <f>4A!AC55/4C!AC56</f>
        <v>0</v>
      </c>
      <c r="AD56" s="214"/>
      <c r="AE56" s="212"/>
      <c r="AF56" s="215"/>
      <c r="AG56" s="214">
        <f>4A!AG55/4C!AG56</f>
        <v>0.3503226063013996</v>
      </c>
      <c r="AH56" s="212">
        <f>4A!AH55/4C!AH56</f>
        <v>0.4337667365734806</v>
      </c>
      <c r="AI56" s="215">
        <f>4A!AI55/4C!AI56</f>
        <v>0</v>
      </c>
    </row>
    <row r="57" spans="1:35" ht="16.5" hidden="1" outlineLevel="1">
      <c r="A57" s="217">
        <v>43770</v>
      </c>
      <c r="B57" s="218" t="s">
        <v>577</v>
      </c>
      <c r="C57" s="222"/>
      <c r="D57" s="223"/>
      <c r="E57" s="224"/>
      <c r="F57" s="222"/>
      <c r="G57" s="223"/>
      <c r="H57" s="224"/>
      <c r="I57" s="222">
        <f>4A!I56/4C!I57</f>
        <v>0.11766603143359937</v>
      </c>
      <c r="J57" s="223">
        <f>4A!J56/4C!J57</f>
        <v>0.1188381629203783</v>
      </c>
      <c r="K57" s="224">
        <f>4A!K56/4C!K57</f>
        <v>0.055609096493993364</v>
      </c>
      <c r="L57" s="222">
        <f>4A!L56/4C!L57</f>
        <v>0.08626757675990296</v>
      </c>
      <c r="M57" s="223">
        <f>4A!M56/4C!M57</f>
        <v>0.08582102447404714</v>
      </c>
      <c r="N57" s="224">
        <f>4A!N56/4C!N57</f>
        <v>0.10789460590415526</v>
      </c>
      <c r="O57" s="222"/>
      <c r="P57" s="223"/>
      <c r="Q57" s="224"/>
      <c r="R57" s="222">
        <f>4A!R56/4C!R57</f>
        <v>0.10986864279930546</v>
      </c>
      <c r="S57" s="223">
        <f>4A!S56/4C!S57</f>
        <v>0.10911131668424576</v>
      </c>
      <c r="T57" s="224">
        <f>4A!T56/4C!T57</f>
        <v>0.14848610896895562</v>
      </c>
      <c r="U57" s="222">
        <f>4A!U56/4C!U57</f>
        <v>0.17781103066022064</v>
      </c>
      <c r="V57" s="223">
        <f>4A!V56/4C!V57</f>
        <v>0.1790582791543067</v>
      </c>
      <c r="W57" s="224">
        <f>4A!W56/4C!W57</f>
        <v>0.1563806858928542</v>
      </c>
      <c r="X57" s="222">
        <f>4A!X56/4C!X57</f>
        <v>0.4792802228759919</v>
      </c>
      <c r="Y57" s="223">
        <f>4A!Y56/4C!Y57</f>
        <v>0.478876542880421</v>
      </c>
      <c r="Z57" s="224">
        <f>4A!Z56/4C!Z57</f>
        <v>0.5218572835226402</v>
      </c>
      <c r="AA57" s="222">
        <f>4A!AA56/4C!AA57</f>
        <v>0.11474133972764457</v>
      </c>
      <c r="AB57" s="223">
        <f>4A!AB56/4C!AB57</f>
        <v>0.11548475618639058</v>
      </c>
      <c r="AC57" s="224">
        <f>4A!AC56/4C!AC57</f>
        <v>0.07609957565046258</v>
      </c>
      <c r="AD57" s="222"/>
      <c r="AE57" s="223"/>
      <c r="AF57" s="224"/>
      <c r="AG57" s="222">
        <f>4A!AG56/4C!AG57</f>
        <v>0.10828421046037566</v>
      </c>
      <c r="AH57" s="223">
        <f>4A!AH56/4C!AH57</f>
        <v>0.10898461530223158</v>
      </c>
      <c r="AI57" s="224">
        <f>4A!AI56/4C!AI57</f>
        <v>0.07220544412793586</v>
      </c>
    </row>
    <row r="58" spans="1:35" ht="16.5" hidden="1" outlineLevel="1">
      <c r="A58" s="217">
        <v>43770</v>
      </c>
      <c r="B58" s="207" t="s">
        <v>599</v>
      </c>
      <c r="C58" s="214"/>
      <c r="D58" s="212"/>
      <c r="E58" s="215"/>
      <c r="F58" s="214">
        <f>4A!F57/4C!F58</f>
        <v>1</v>
      </c>
      <c r="G58" s="212"/>
      <c r="H58" s="215">
        <f>4A!H57/4C!H58</f>
        <v>1</v>
      </c>
      <c r="I58" s="214">
        <f>4A!I57/4C!I58</f>
        <v>0.08570260329983109</v>
      </c>
      <c r="J58" s="212">
        <f>4A!J57/4C!J58</f>
        <v>0.0863116679124165</v>
      </c>
      <c r="K58" s="215">
        <f>4A!K57/4C!K58</f>
        <v>0.07379172588630943</v>
      </c>
      <c r="L58" s="214">
        <f>4A!L57/4C!L58</f>
        <v>0.5182291250952261</v>
      </c>
      <c r="M58" s="212">
        <f>4A!M57/4C!M58</f>
        <v>0.5231123116778359</v>
      </c>
      <c r="N58" s="215">
        <f>4A!N57/4C!N58</f>
        <v>0.41113528432034313</v>
      </c>
      <c r="O58" s="214">
        <f>4A!O57/4C!O58</f>
        <v>0.997718817729033</v>
      </c>
      <c r="P58" s="212">
        <f>4A!P57/4C!P58</f>
        <v>0.9974251275639184</v>
      </c>
      <c r="Q58" s="215">
        <f>4A!Q57/4C!Q58</f>
        <v>1</v>
      </c>
      <c r="R58" s="214">
        <f>4A!R57/4C!R58</f>
        <v>0.891175541230578</v>
      </c>
      <c r="S58" s="212">
        <f>4A!S57/4C!S58</f>
        <v>0.9168638568194847</v>
      </c>
      <c r="T58" s="215">
        <f>4A!T57/4C!T58</f>
        <v>0.608786056554916</v>
      </c>
      <c r="U58" s="214">
        <f>4A!U57/4C!U58</f>
        <v>0.664152446866229</v>
      </c>
      <c r="V58" s="212">
        <f>4A!V57/4C!V58</f>
        <v>0.6751130402769117</v>
      </c>
      <c r="W58" s="215">
        <f>4A!W57/4C!W58</f>
        <v>0.25207984922420157</v>
      </c>
      <c r="X58" s="214"/>
      <c r="Y58" s="212"/>
      <c r="Z58" s="215"/>
      <c r="AA58" s="214">
        <f>4A!AA57/4C!AA58</f>
        <v>0.1047218991443492</v>
      </c>
      <c r="AB58" s="212">
        <f>4A!AB57/4C!AB58</f>
        <v>0.10555191695551847</v>
      </c>
      <c r="AC58" s="215">
        <f>4A!AC57/4C!AC58</f>
        <v>0.08843602834087105</v>
      </c>
      <c r="AD58" s="214"/>
      <c r="AE58" s="212"/>
      <c r="AF58" s="215"/>
      <c r="AG58" s="214">
        <f>4A!AG57/4C!AG58</f>
        <v>0.10472189914434922</v>
      </c>
      <c r="AH58" s="212">
        <f>4A!AH57/4C!AH58</f>
        <v>0.10555191695551847</v>
      </c>
      <c r="AI58" s="215">
        <f>4A!AI57/4C!AI58</f>
        <v>0.08843602834087105</v>
      </c>
    </row>
    <row r="59" spans="1:35" ht="16.5" hidden="1" outlineLevel="1">
      <c r="A59" s="217">
        <v>43770</v>
      </c>
      <c r="B59" s="207" t="s">
        <v>666</v>
      </c>
      <c r="C59" s="222"/>
      <c r="D59" s="223"/>
      <c r="E59" s="224"/>
      <c r="F59" s="222">
        <f>4A!F58/4C!F59</f>
        <v>0</v>
      </c>
      <c r="G59" s="223">
        <f>4A!G58/4C!G59</f>
        <v>0</v>
      </c>
      <c r="H59" s="224"/>
      <c r="I59" s="222">
        <f>4A!I58/4C!I59</f>
        <v>0.10815445807498515</v>
      </c>
      <c r="J59" s="223">
        <f>4A!J58/4C!J59</f>
        <v>0.13662065201337847</v>
      </c>
      <c r="K59" s="224">
        <f>4A!K58/4C!K59</f>
        <v>0</v>
      </c>
      <c r="L59" s="222">
        <f>4A!L58/4C!L59</f>
        <v>0.02459775418788734</v>
      </c>
      <c r="M59" s="223">
        <f>4A!M58/4C!M59</f>
        <v>0.033669289122817345</v>
      </c>
      <c r="N59" s="224">
        <f>4A!N58/4C!N59</f>
        <v>0</v>
      </c>
      <c r="O59" s="222">
        <f>4A!O58/4C!O59</f>
        <v>0.3473276961674593</v>
      </c>
      <c r="P59" s="223">
        <f>4A!P58/4C!P59</f>
        <v>0.3473276961674593</v>
      </c>
      <c r="Q59" s="224" t="e">
        <f>4A!Q58/4C!Q59</f>
        <v>#DIV/0!</v>
      </c>
      <c r="R59" s="222">
        <f>4A!R58/4C!R59</f>
        <v>0.07261468257115197</v>
      </c>
      <c r="S59" s="223">
        <f>4A!S58/4C!S59</f>
        <v>0.09658004371146849</v>
      </c>
      <c r="T59" s="224">
        <f>4A!T58/4C!T59</f>
        <v>0</v>
      </c>
      <c r="U59" s="222">
        <f>4A!U58/4C!U59</f>
        <v>0</v>
      </c>
      <c r="V59" s="223">
        <f>4A!V58/4C!V59</f>
        <v>0</v>
      </c>
      <c r="W59" s="224">
        <f>4A!W58/4C!W59</f>
        <v>0</v>
      </c>
      <c r="X59" s="222"/>
      <c r="Y59" s="223"/>
      <c r="Z59" s="224"/>
      <c r="AA59" s="222">
        <f>4A!AA58/4C!AA59</f>
        <v>0.04969196056880305</v>
      </c>
      <c r="AB59" s="223">
        <f>4A!AB58/4C!AB59</f>
        <v>0.060835694946076935</v>
      </c>
      <c r="AC59" s="224">
        <f>4A!AC58/4C!AC59</f>
        <v>0</v>
      </c>
      <c r="AD59" s="222"/>
      <c r="AE59" s="223"/>
      <c r="AF59" s="224"/>
      <c r="AG59" s="222">
        <f>4A!AG58/4C!AG59</f>
        <v>0.04969196056880305</v>
      </c>
      <c r="AH59" s="223">
        <f>4A!AH58/4C!AH59</f>
        <v>0.060835694946076935</v>
      </c>
      <c r="AI59" s="224">
        <f>4A!AI58/4C!AI59</f>
        <v>0</v>
      </c>
    </row>
    <row r="60" spans="1:35" ht="16.5" hidden="1" outlineLevel="1">
      <c r="A60" s="217">
        <v>43770</v>
      </c>
      <c r="B60" s="218" t="s">
        <v>580</v>
      </c>
      <c r="C60" s="214"/>
      <c r="D60" s="212"/>
      <c r="E60" s="215"/>
      <c r="F60" s="214"/>
      <c r="G60" s="212"/>
      <c r="H60" s="215"/>
      <c r="I60" s="214">
        <f>4A!I59/4C!I60</f>
        <v>0.511480820428514</v>
      </c>
      <c r="J60" s="212">
        <f>4A!J59/4C!J60</f>
        <v>0.530347132284324</v>
      </c>
      <c r="K60" s="215">
        <f>4A!K59/4C!K60</f>
        <v>0</v>
      </c>
      <c r="L60" s="214">
        <f>4A!L59/4C!L60</f>
        <v>0.4001067037424981</v>
      </c>
      <c r="M60" s="212">
        <f>4A!M59/4C!M60</f>
        <v>0.37804140151890214</v>
      </c>
      <c r="N60" s="215">
        <f>4A!N59/4C!N60</f>
        <v>0.5976294690604559</v>
      </c>
      <c r="O60" s="214"/>
      <c r="P60" s="212"/>
      <c r="Q60" s="215"/>
      <c r="R60" s="214"/>
      <c r="S60" s="212"/>
      <c r="T60" s="215"/>
      <c r="U60" s="214">
        <f>4A!U59/4C!U60</f>
        <v>0.653768046862046</v>
      </c>
      <c r="V60" s="212">
        <f>4A!V59/4C!V60</f>
        <v>0.6718679814620558</v>
      </c>
      <c r="W60" s="215">
        <f>4A!W59/4C!W60</f>
        <v>0</v>
      </c>
      <c r="X60" s="214">
        <f>4A!X59/4C!X60</f>
        <v>0.7213425770894638</v>
      </c>
      <c r="Y60" s="212">
        <f>4A!Y59/4C!Y60</f>
        <v>0.7127503297313155</v>
      </c>
      <c r="Z60" s="215">
        <f>4A!Z59/4C!Z60</f>
        <v>1</v>
      </c>
      <c r="AA60" s="214">
        <f>4A!AA59/4C!AA60</f>
        <v>0.525138362938769</v>
      </c>
      <c r="AB60" s="212">
        <f>4A!AB59/4C!AB60</f>
        <v>0.5356026603097513</v>
      </c>
      <c r="AC60" s="215">
        <f>4A!AC59/4C!AC60</f>
        <v>0.30062879617790084</v>
      </c>
      <c r="AD60" s="214"/>
      <c r="AE60" s="212"/>
      <c r="AF60" s="215"/>
      <c r="AG60" s="214">
        <f>4A!AG59/4C!AG60</f>
        <v>0.4918503723734481</v>
      </c>
      <c r="AH60" s="212">
        <f>4A!AH59/4C!AH60</f>
        <v>0.5050084305648684</v>
      </c>
      <c r="AI60" s="215">
        <f>4A!AI59/4C!AI60</f>
        <v>0.2251367063068613</v>
      </c>
    </row>
    <row r="61" spans="1:35" ht="16.5" hidden="1" outlineLevel="1">
      <c r="A61" s="217">
        <v>43770</v>
      </c>
      <c r="B61" s="207" t="s">
        <v>668</v>
      </c>
      <c r="C61" s="222"/>
      <c r="D61" s="223"/>
      <c r="E61" s="224"/>
      <c r="F61" s="222">
        <f>4A!F60/4C!F61</f>
        <v>0.00014201446066368495</v>
      </c>
      <c r="G61" s="223">
        <f>4A!G60/4C!G61</f>
        <v>0</v>
      </c>
      <c r="H61" s="224">
        <f>4A!H60/4C!H61</f>
        <v>0.0038408360413278173</v>
      </c>
      <c r="I61" s="222">
        <f>4A!I60/4C!I61</f>
        <v>0.10416568980826207</v>
      </c>
      <c r="J61" s="223">
        <f>4A!J60/4C!J61</f>
        <v>0.10623804052951392</v>
      </c>
      <c r="K61" s="224">
        <f>4A!K60/4C!K61</f>
        <v>0.07073879856836882</v>
      </c>
      <c r="L61" s="222"/>
      <c r="M61" s="223"/>
      <c r="N61" s="224"/>
      <c r="O61" s="222">
        <f>4A!O60/4C!O61</f>
        <v>0.014799641481838797</v>
      </c>
      <c r="P61" s="223">
        <f>4A!P60/4C!P61</f>
        <v>0.014799641481838797</v>
      </c>
      <c r="Q61" s="224"/>
      <c r="R61" s="222">
        <f>4A!R60/4C!R61</f>
        <v>0.10789554460449508</v>
      </c>
      <c r="S61" s="223">
        <f>4A!S60/4C!S61</f>
        <v>0.11124869759662039</v>
      </c>
      <c r="T61" s="224">
        <f>4A!T60/4C!T61</f>
        <v>0</v>
      </c>
      <c r="U61" s="222">
        <f>4A!U60/4C!U61</f>
        <v>0.07979986033034818</v>
      </c>
      <c r="V61" s="223">
        <f>4A!V60/4C!V61</f>
        <v>0.08186923995740317</v>
      </c>
      <c r="W61" s="224">
        <f>4A!W60/4C!W61</f>
        <v>0.02985150326389059</v>
      </c>
      <c r="X61" s="222"/>
      <c r="Y61" s="223"/>
      <c r="Z61" s="224"/>
      <c r="AA61" s="222">
        <f>4A!AA60/4C!AA61</f>
        <v>0.09952067315607264</v>
      </c>
      <c r="AB61" s="223">
        <f>4A!AB60/4C!AB61</f>
        <v>0.10139123853175423</v>
      </c>
      <c r="AC61" s="224">
        <f>4A!AC60/4C!AC61</f>
        <v>0.06881526728294184</v>
      </c>
      <c r="AD61" s="222"/>
      <c r="AE61" s="223"/>
      <c r="AF61" s="224"/>
      <c r="AG61" s="222">
        <f>4A!AG60/4C!AG61</f>
        <v>0.09952067315607262</v>
      </c>
      <c r="AH61" s="223">
        <f>4A!AH60/4C!AH61</f>
        <v>0.1013912385317542</v>
      </c>
      <c r="AI61" s="224">
        <f>4A!AI60/4C!AI61</f>
        <v>0.06881526728294185</v>
      </c>
    </row>
    <row r="62" spans="1:35" ht="16.5" hidden="1" outlineLevel="1">
      <c r="A62" s="217">
        <v>43770</v>
      </c>
      <c r="B62" s="207" t="s">
        <v>582</v>
      </c>
      <c r="C62" s="214"/>
      <c r="D62" s="212"/>
      <c r="E62" s="215"/>
      <c r="F62" s="214"/>
      <c r="G62" s="212"/>
      <c r="H62" s="215"/>
      <c r="I62" s="214"/>
      <c r="J62" s="212"/>
      <c r="K62" s="215"/>
      <c r="L62" s="214"/>
      <c r="M62" s="212"/>
      <c r="N62" s="215"/>
      <c r="O62" s="214">
        <f>4A!O61/4C!O62</f>
        <v>0.049615217109715753</v>
      </c>
      <c r="P62" s="212">
        <f>4A!P61/4C!P62</f>
        <v>0.047574004807860386</v>
      </c>
      <c r="Q62" s="215">
        <f>4A!Q61/4C!Q62</f>
        <v>0.14824048218980956</v>
      </c>
      <c r="R62" s="214"/>
      <c r="S62" s="212"/>
      <c r="T62" s="215"/>
      <c r="U62" s="214"/>
      <c r="V62" s="212"/>
      <c r="W62" s="215"/>
      <c r="X62" s="214"/>
      <c r="Y62" s="212"/>
      <c r="Z62" s="215"/>
      <c r="AA62" s="214"/>
      <c r="AB62" s="212"/>
      <c r="AC62" s="215"/>
      <c r="AD62" s="214"/>
      <c r="AE62" s="212"/>
      <c r="AF62" s="215"/>
      <c r="AG62" s="214"/>
      <c r="AH62" s="212"/>
      <c r="AI62" s="215"/>
    </row>
    <row r="63" spans="1:35" ht="16.5" hidden="1" outlineLevel="1">
      <c r="A63" s="217">
        <v>43770</v>
      </c>
      <c r="B63" s="218" t="s">
        <v>584</v>
      </c>
      <c r="C63" s="222"/>
      <c r="D63" s="223"/>
      <c r="E63" s="224"/>
      <c r="F63" s="222">
        <f>4A!F62/4C!F63</f>
        <v>0.02921915378130838</v>
      </c>
      <c r="G63" s="223">
        <f>4A!G62/4C!G63</f>
        <v>0.029335331243238835</v>
      </c>
      <c r="H63" s="224">
        <f>4A!H62/4C!H63</f>
        <v>0.004500968292673694</v>
      </c>
      <c r="I63" s="222">
        <f>4A!I62/4C!I63</f>
        <v>0.186863104271287</v>
      </c>
      <c r="J63" s="223">
        <f>4A!J62/4C!J63</f>
        <v>0.18732025953824913</v>
      </c>
      <c r="K63" s="224">
        <f>4A!K62/4C!K63</f>
        <v>0.14659613099528349</v>
      </c>
      <c r="L63" s="222">
        <f>4A!L62/4C!L63</f>
        <v>0.08000808615319889</v>
      </c>
      <c r="M63" s="223">
        <f>4A!M62/4C!M63</f>
        <v>0.08047720268552856</v>
      </c>
      <c r="N63" s="224">
        <f>4A!N62/4C!N63</f>
        <v>0.07770980305544478</v>
      </c>
      <c r="O63" s="222">
        <f>4A!O62/4C!O63</f>
        <v>0.15499954104364805</v>
      </c>
      <c r="P63" s="223">
        <f>4A!P62/4C!P63</f>
        <v>0.1567581624788219</v>
      </c>
      <c r="Q63" s="224">
        <f>4A!Q62/4C!Q63</f>
        <v>0</v>
      </c>
      <c r="R63" s="222">
        <f>4A!R62/4C!R63</f>
        <v>0.1477695582437704</v>
      </c>
      <c r="S63" s="223">
        <f>4A!S62/4C!S63</f>
        <v>0.15028096229662213</v>
      </c>
      <c r="T63" s="224">
        <f>4A!T62/4C!T63</f>
        <v>0.09311042893123078</v>
      </c>
      <c r="U63" s="222">
        <f>4A!U62/4C!U63</f>
        <v>0.15556803395017396</v>
      </c>
      <c r="V63" s="223">
        <f>4A!V62/4C!V63</f>
        <v>0.15435138812192856</v>
      </c>
      <c r="W63" s="224">
        <f>4A!W62/4C!W63</f>
        <v>0.2632089846280199</v>
      </c>
      <c r="X63" s="222">
        <f>4A!X62/4C!X63</f>
        <v>0.11882907256382894</v>
      </c>
      <c r="Y63" s="223">
        <f>4A!Y62/4C!Y63</f>
        <v>0.11992778739560334</v>
      </c>
      <c r="Z63" s="224">
        <f>4A!Z62/4C!Z63</f>
        <v>0.057152280115313155</v>
      </c>
      <c r="AA63" s="222">
        <f>4A!AA62/4C!AA63</f>
        <v>0.1766006862766384</v>
      </c>
      <c r="AB63" s="223">
        <f>4A!AB62/4C!AB63</f>
        <v>0.17702130358146861</v>
      </c>
      <c r="AC63" s="224">
        <f>4A!AC62/4C!AC63</f>
        <v>0.13973022467692606</v>
      </c>
      <c r="AD63" s="222"/>
      <c r="AE63" s="223"/>
      <c r="AF63" s="224"/>
      <c r="AG63" s="222">
        <f>4A!AG62/4C!AG63</f>
        <v>0.1766803170976339</v>
      </c>
      <c r="AH63" s="223">
        <f>4A!AH62/4C!AH63</f>
        <v>0.17709950153783763</v>
      </c>
      <c r="AI63" s="224">
        <f>4A!AI62/4C!AI63</f>
        <v>0.1399075357446808</v>
      </c>
    </row>
    <row r="64" spans="1:35" ht="16.5" hidden="1" outlineLevel="1">
      <c r="A64" s="217">
        <v>43770</v>
      </c>
      <c r="B64" s="207" t="s">
        <v>585</v>
      </c>
      <c r="C64" s="214"/>
      <c r="D64" s="212"/>
      <c r="E64" s="215"/>
      <c r="F64" s="214">
        <f>4A!F63/4C!F64</f>
        <v>0.020279437332417813</v>
      </c>
      <c r="G64" s="212">
        <f>4A!G63/4C!G64</f>
        <v>0.018835068798120618</v>
      </c>
      <c r="H64" s="215">
        <f>4A!H63/4C!H64</f>
        <v>0.21392418800717658</v>
      </c>
      <c r="I64" s="214">
        <f>4A!I63/4C!I64</f>
        <v>0.049125359074363224</v>
      </c>
      <c r="J64" s="212">
        <f>4A!J63/4C!J64</f>
        <v>0.0493282984820875</v>
      </c>
      <c r="K64" s="215">
        <f>4A!K63/4C!K64</f>
        <v>0.04341540156062028</v>
      </c>
      <c r="L64" s="214">
        <f>4A!L63/4C!L64</f>
        <v>1</v>
      </c>
      <c r="M64" s="212">
        <f>4A!M63/4C!M64</f>
        <v>1</v>
      </c>
      <c r="N64" s="215"/>
      <c r="O64" s="214">
        <f>4A!O63/4C!O64</f>
        <v>0.021314566627555195</v>
      </c>
      <c r="P64" s="212">
        <f>4A!P63/4C!P64</f>
        <v>0.02161399245756663</v>
      </c>
      <c r="Q64" s="215">
        <f>4A!Q63/4C!Q64</f>
        <v>0</v>
      </c>
      <c r="R64" s="214">
        <f>4A!R63/4C!R64</f>
        <v>0.006564920532810689</v>
      </c>
      <c r="S64" s="212">
        <f>4A!S63/4C!S64</f>
        <v>0.0065732942345156226</v>
      </c>
      <c r="T64" s="215">
        <f>4A!T63/4C!T64</f>
        <v>0</v>
      </c>
      <c r="U64" s="214">
        <f>4A!U63/4C!U64</f>
        <v>0.10746026814668437</v>
      </c>
      <c r="V64" s="212">
        <f>4A!V63/4C!V64</f>
        <v>0.10747306874794575</v>
      </c>
      <c r="W64" s="215">
        <f>4A!W63/4C!W64</f>
        <v>0</v>
      </c>
      <c r="X64" s="214"/>
      <c r="Y64" s="212"/>
      <c r="Z64" s="215"/>
      <c r="AA64" s="214">
        <f>4A!AA63/4C!AA64</f>
        <v>0.035442773473211786</v>
      </c>
      <c r="AB64" s="212">
        <f>4A!AB63/4C!AB64</f>
        <v>0.03462285853973721</v>
      </c>
      <c r="AC64" s="215">
        <f>4A!AC63/4C!AC64</f>
        <v>0.07426302064069022</v>
      </c>
      <c r="AD64" s="214"/>
      <c r="AE64" s="212"/>
      <c r="AF64" s="215"/>
      <c r="AG64" s="214">
        <f>4A!AG63/4C!AG64</f>
        <v>0.03544277347321179</v>
      </c>
      <c r="AH64" s="212">
        <f>4A!AH63/4C!AH64</f>
        <v>0.03462285853973722</v>
      </c>
      <c r="AI64" s="215">
        <f>4A!AI63/4C!AI64</f>
        <v>0.07426302064069022</v>
      </c>
    </row>
    <row r="65" spans="1:35" ht="16.5" hidden="1" outlineLevel="1">
      <c r="A65" s="217">
        <v>43770</v>
      </c>
      <c r="B65" s="207" t="s">
        <v>669</v>
      </c>
      <c r="C65" s="222"/>
      <c r="D65" s="223"/>
      <c r="E65" s="224"/>
      <c r="F65" s="222">
        <f>4A!F64/4C!F65</f>
        <v>0</v>
      </c>
      <c r="G65" s="223">
        <f>4A!G64/4C!G65</f>
        <v>0</v>
      </c>
      <c r="H65" s="224"/>
      <c r="I65" s="222">
        <f>4A!I64/4C!I65</f>
        <v>0.47896521579498885</v>
      </c>
      <c r="J65" s="223">
        <f>4A!J64/4C!J65</f>
        <v>0.4854701587452299</v>
      </c>
      <c r="K65" s="224">
        <f>4A!K64/4C!K65</f>
        <v>0</v>
      </c>
      <c r="L65" s="222">
        <f>4A!L64/4C!L65</f>
        <v>0</v>
      </c>
      <c r="M65" s="223">
        <f>4A!M64/4C!M65</f>
        <v>0</v>
      </c>
      <c r="N65" s="224"/>
      <c r="O65" s="222"/>
      <c r="P65" s="223"/>
      <c r="Q65" s="224"/>
      <c r="R65" s="222"/>
      <c r="S65" s="223"/>
      <c r="T65" s="224"/>
      <c r="U65" s="222">
        <f>4A!U64/4C!U65</f>
        <v>0</v>
      </c>
      <c r="V65" s="223">
        <f>4A!V64/4C!V65</f>
        <v>0</v>
      </c>
      <c r="W65" s="224">
        <f>4A!W64/4C!W65</f>
        <v>0</v>
      </c>
      <c r="X65" s="222"/>
      <c r="Y65" s="223"/>
      <c r="Z65" s="224"/>
      <c r="AA65" s="222">
        <f>4A!AA64/4C!AA65</f>
        <v>0.3698838222121571</v>
      </c>
      <c r="AB65" s="223">
        <f>4A!AB64/4C!AB65</f>
        <v>0.37375127479267245</v>
      </c>
      <c r="AC65" s="224">
        <f>4A!AC64/4C!AC65</f>
        <v>0</v>
      </c>
      <c r="AD65" s="222"/>
      <c r="AE65" s="223"/>
      <c r="AF65" s="224"/>
      <c r="AG65" s="222">
        <f>4A!AG64/4C!AG65</f>
        <v>0.3698838222121571</v>
      </c>
      <c r="AH65" s="223">
        <f>4A!AH64/4C!AH65</f>
        <v>0.37375127479267245</v>
      </c>
      <c r="AI65" s="224">
        <f>4A!AI64/4C!AI65</f>
        <v>0</v>
      </c>
    </row>
    <row r="66" spans="1:35" ht="16.5" hidden="1" outlineLevel="1">
      <c r="A66" s="217">
        <v>43770</v>
      </c>
      <c r="B66" s="218" t="s">
        <v>587</v>
      </c>
      <c r="C66" s="214"/>
      <c r="D66" s="212"/>
      <c r="E66" s="215"/>
      <c r="F66" s="214">
        <f>4A!F65/4C!F66</f>
        <v>0.057957214737657164</v>
      </c>
      <c r="G66" s="212">
        <f>4A!G65/4C!G66</f>
        <v>0.060026509098924305</v>
      </c>
      <c r="H66" s="215">
        <f>4A!H65/4C!H66</f>
        <v>0</v>
      </c>
      <c r="I66" s="214">
        <f>4A!I65/4C!I66</f>
        <v>0.09687128003583304</v>
      </c>
      <c r="J66" s="212">
        <f>4A!J65/4C!J66</f>
        <v>0.09797313266151154</v>
      </c>
      <c r="K66" s="215">
        <f>4A!K65/4C!K66</f>
        <v>0.039403850014252395</v>
      </c>
      <c r="L66" s="214">
        <f>4A!L65/4C!L66</f>
        <v>0.1344907811322156</v>
      </c>
      <c r="M66" s="212">
        <f>4A!M65/4C!M66</f>
        <v>0.13685051455469005</v>
      </c>
      <c r="N66" s="215">
        <f>4A!N65/4C!N66</f>
        <v>0.06794826253617667</v>
      </c>
      <c r="O66" s="214">
        <f>4A!O65/4C!O66</f>
        <v>0.10702584457770212</v>
      </c>
      <c r="P66" s="212">
        <f>4A!P65/4C!P66</f>
        <v>0.10806253011134888</v>
      </c>
      <c r="Q66" s="215">
        <f>4A!Q65/4C!Q66</f>
        <v>0</v>
      </c>
      <c r="R66" s="214">
        <f>4A!R65/4C!R66</f>
        <v>0.11463156704157502</v>
      </c>
      <c r="S66" s="212">
        <f>4A!S65/4C!S66</f>
        <v>0.11553455772251914</v>
      </c>
      <c r="T66" s="215">
        <f>4A!T65/4C!T66</f>
        <v>0.041315968972363226</v>
      </c>
      <c r="U66" s="214">
        <f>4A!U65/4C!U66</f>
        <v>0.206046285893527</v>
      </c>
      <c r="V66" s="212">
        <f>4A!V65/4C!V66</f>
        <v>0.20465830432167684</v>
      </c>
      <c r="W66" s="215">
        <f>4A!W65/4C!W66</f>
        <v>0.23435865930049002</v>
      </c>
      <c r="X66" s="214">
        <f>4A!X65/4C!X66</f>
        <v>0.38852991356064304</v>
      </c>
      <c r="Y66" s="212">
        <f>4A!Y65/4C!Y66</f>
        <v>0.391243482529195</v>
      </c>
      <c r="Z66" s="215">
        <f>4A!Z65/4C!Z66</f>
        <v>0.3002223708697879</v>
      </c>
      <c r="AA66" s="214">
        <f>4A!AA65/4C!AA66</f>
        <v>0.12453106216534873</v>
      </c>
      <c r="AB66" s="212">
        <f>4A!AB65/4C!AB66</f>
        <v>0.12632041869720873</v>
      </c>
      <c r="AC66" s="215">
        <f>4A!AC65/4C!AC66</f>
        <v>0.06434404615712924</v>
      </c>
      <c r="AD66" s="214"/>
      <c r="AE66" s="212"/>
      <c r="AF66" s="215"/>
      <c r="AG66" s="214">
        <f>4A!AG65/4C!AG66</f>
        <v>0.12107911382614431</v>
      </c>
      <c r="AH66" s="212">
        <f>4A!AH65/4C!AH66</f>
        <v>0.1228597858695699</v>
      </c>
      <c r="AI66" s="215">
        <f>4A!AI65/4C!AI66</f>
        <v>0.06115791688521507</v>
      </c>
    </row>
    <row r="67" spans="1:35" ht="16.5" hidden="1" outlineLevel="1">
      <c r="A67" s="217">
        <v>43770</v>
      </c>
      <c r="B67" s="207" t="s">
        <v>588</v>
      </c>
      <c r="C67" s="222"/>
      <c r="D67" s="223"/>
      <c r="E67" s="224"/>
      <c r="F67" s="222">
        <f>4A!F66/4C!F67</f>
        <v>0.0033643496685743135</v>
      </c>
      <c r="G67" s="223">
        <f>4A!G66/4C!G67</f>
        <v>0.0033643496685743135</v>
      </c>
      <c r="H67" s="224"/>
      <c r="I67" s="222">
        <f>4A!I66/4C!I67</f>
        <v>1</v>
      </c>
      <c r="J67" s="223">
        <f>4A!J66/4C!J67</f>
        <v>1</v>
      </c>
      <c r="K67" s="224"/>
      <c r="L67" s="222"/>
      <c r="M67" s="223"/>
      <c r="N67" s="224"/>
      <c r="O67" s="222">
        <f>4A!O66/4C!O67</f>
        <v>0.04598693455947612</v>
      </c>
      <c r="P67" s="223">
        <f>4A!P66/4C!P67</f>
        <v>0.04579101678797954</v>
      </c>
      <c r="Q67" s="224">
        <f>4A!Q66/4C!Q67</f>
        <v>0.06374457782452536</v>
      </c>
      <c r="R67" s="222">
        <f>4A!R66/4C!R67</f>
        <v>1</v>
      </c>
      <c r="S67" s="223">
        <f>4A!S66/4C!S67</f>
        <v>1</v>
      </c>
      <c r="T67" s="224"/>
      <c r="U67" s="222">
        <f>4A!U66/4C!U67</f>
        <v>0.9124160247858544</v>
      </c>
      <c r="V67" s="223">
        <f>4A!V66/4C!V67</f>
        <v>0.9124160247858544</v>
      </c>
      <c r="W67" s="224"/>
      <c r="X67" s="222"/>
      <c r="Y67" s="223"/>
      <c r="Z67" s="224"/>
      <c r="AA67" s="222">
        <f>4A!AA66/4C!AA67</f>
        <v>0.6135717438736773</v>
      </c>
      <c r="AB67" s="223">
        <f>4A!AB66/4C!AB67</f>
        <v>0.6135717438736773</v>
      </c>
      <c r="AC67" s="224"/>
      <c r="AD67" s="222"/>
      <c r="AE67" s="223"/>
      <c r="AF67" s="224"/>
      <c r="AG67" s="222">
        <f>4A!AG66/4C!AG67</f>
        <v>0.6135717438736773</v>
      </c>
      <c r="AH67" s="223">
        <f>4A!AH66/4C!AH67</f>
        <v>0.6135717438736773</v>
      </c>
      <c r="AI67" s="224"/>
    </row>
    <row r="68" spans="1:35" ht="16.5" hidden="1" outlineLevel="1">
      <c r="A68" s="217">
        <v>43770</v>
      </c>
      <c r="B68" s="207" t="s">
        <v>589</v>
      </c>
      <c r="C68" s="214"/>
      <c r="D68" s="212"/>
      <c r="E68" s="215"/>
      <c r="F68" s="214">
        <f>4A!F67/4C!F68</f>
        <v>0.0423172518836608</v>
      </c>
      <c r="G68" s="212">
        <f>4A!G67/4C!G68</f>
        <v>0.049330758954313346</v>
      </c>
      <c r="H68" s="215">
        <f>4A!H67/4C!H68</f>
        <v>0</v>
      </c>
      <c r="I68" s="214">
        <f>4A!I67/4C!I68</f>
        <v>0.20849906835527895</v>
      </c>
      <c r="J68" s="212">
        <f>4A!J67/4C!J68</f>
        <v>0.21095698307933106</v>
      </c>
      <c r="K68" s="215">
        <f>4A!K67/4C!K68</f>
        <v>0.08884239897555923</v>
      </c>
      <c r="L68" s="214">
        <f>4A!L67/4C!L68</f>
        <v>0.04841931760779943</v>
      </c>
      <c r="M68" s="212">
        <f>4A!M67/4C!M68</f>
        <v>0.04841931760779943</v>
      </c>
      <c r="N68" s="215"/>
      <c r="O68" s="214"/>
      <c r="P68" s="212"/>
      <c r="Q68" s="215"/>
      <c r="R68" s="214">
        <f>4A!R67/4C!R68</f>
        <v>0.1747338041179386</v>
      </c>
      <c r="S68" s="212">
        <f>4A!S67/4C!S68</f>
        <v>0.17313463345230332</v>
      </c>
      <c r="T68" s="215">
        <f>4A!T67/4C!T68</f>
        <v>0.3239720673282149</v>
      </c>
      <c r="U68" s="214">
        <f>4A!U67/4C!U68</f>
        <v>0.22522012878601666</v>
      </c>
      <c r="V68" s="212">
        <f>4A!V67/4C!V68</f>
        <v>0.22772888176866518</v>
      </c>
      <c r="W68" s="215">
        <f>4A!W67/4C!W68</f>
        <v>0.07758743557581332</v>
      </c>
      <c r="X68" s="214">
        <f>4A!X67/4C!X68</f>
        <v>0.42138265280312376</v>
      </c>
      <c r="Y68" s="212">
        <f>4A!Y67/4C!Y68</f>
        <v>0.4273269498566473</v>
      </c>
      <c r="Z68" s="215">
        <f>4A!Z67/4C!Z68</f>
        <v>0.22516825382929537</v>
      </c>
      <c r="AA68" s="214">
        <f>4A!AA67/4C!AA68</f>
        <v>0.21325647921315935</v>
      </c>
      <c r="AB68" s="212">
        <f>4A!AB67/4C!AB68</f>
        <v>0.21571599816204134</v>
      </c>
      <c r="AC68" s="215">
        <f>4A!AC67/4C!AC68</f>
        <v>0.09434632185221642</v>
      </c>
      <c r="AD68" s="214"/>
      <c r="AE68" s="212"/>
      <c r="AF68" s="215"/>
      <c r="AG68" s="214">
        <f>4A!AG67/4C!AG68</f>
        <v>0.20710005217706523</v>
      </c>
      <c r="AH68" s="212">
        <f>4A!AH67/4C!AH68</f>
        <v>0.20951659269379036</v>
      </c>
      <c r="AI68" s="215">
        <f>4A!AI67/4C!AI68</f>
        <v>0.0886553883837528</v>
      </c>
    </row>
    <row r="69" spans="1:35" ht="16.5" hidden="1" outlineLevel="1">
      <c r="A69" s="217">
        <v>43770</v>
      </c>
      <c r="B69" s="218" t="s">
        <v>590</v>
      </c>
      <c r="C69" s="222"/>
      <c r="D69" s="223"/>
      <c r="E69" s="224"/>
      <c r="F69" s="222">
        <f>4A!F68/4C!F69</f>
        <v>0.2897390618606423</v>
      </c>
      <c r="G69" s="223">
        <f>4A!G68/4C!G69</f>
        <v>0.2936526358121257</v>
      </c>
      <c r="H69" s="224">
        <f>4A!H68/4C!H69</f>
        <v>0.24132821168702606</v>
      </c>
      <c r="I69" s="222">
        <f>4A!I68/4C!I69</f>
        <v>0.4419518953528577</v>
      </c>
      <c r="J69" s="223">
        <f>4A!J68/4C!J69</f>
        <v>0.5299100464636219</v>
      </c>
      <c r="K69" s="224">
        <f>4A!K68/4C!K69</f>
        <v>0.16921540254220185</v>
      </c>
      <c r="L69" s="222">
        <f>4A!L68/4C!L69</f>
        <v>0.35361196635718556</v>
      </c>
      <c r="M69" s="223">
        <f>4A!M68/4C!M69</f>
        <v>0.36800771864870113</v>
      </c>
      <c r="N69" s="224">
        <f>4A!N68/4C!N69</f>
        <v>0.2940508819860493</v>
      </c>
      <c r="O69" s="222">
        <f>4A!O68/4C!O69</f>
        <v>0.3434082770773865</v>
      </c>
      <c r="P69" s="223">
        <f>4A!P68/4C!P69</f>
        <v>0.3471942362315556</v>
      </c>
      <c r="Q69" s="224">
        <f>4A!Q68/4C!Q69</f>
        <v>0.15862312382431645</v>
      </c>
      <c r="R69" s="222">
        <f>4A!R68/4C!R69</f>
        <v>0.1497497114201203</v>
      </c>
      <c r="S69" s="223">
        <f>4A!S68/4C!S69</f>
        <v>0.15085539839165887</v>
      </c>
      <c r="T69" s="224">
        <f>4A!T68/4C!T69</f>
        <v>0.1419770632450872</v>
      </c>
      <c r="U69" s="222">
        <f>4A!U68/4C!U69</f>
        <v>0.2788499110672889</v>
      </c>
      <c r="V69" s="223">
        <f>4A!V68/4C!V69</f>
        <v>0.30914494567066125</v>
      </c>
      <c r="W69" s="224">
        <f>4A!W68/4C!W69</f>
        <v>0.18290051583162298</v>
      </c>
      <c r="X69" s="222"/>
      <c r="Y69" s="223"/>
      <c r="Z69" s="224"/>
      <c r="AA69" s="222">
        <f>4A!AA68/4C!AA69</f>
        <v>0.40292549583630866</v>
      </c>
      <c r="AB69" s="223">
        <f>4A!AB68/4C!AB69</f>
        <v>0.4571397903995788</v>
      </c>
      <c r="AC69" s="224">
        <f>4A!AC68/4C!AC69</f>
        <v>0.20526958417981167</v>
      </c>
      <c r="AD69" s="222"/>
      <c r="AE69" s="223"/>
      <c r="AF69" s="224"/>
      <c r="AG69" s="222">
        <f>4A!AG68/4C!AG69</f>
        <v>0.40292549583630877</v>
      </c>
      <c r="AH69" s="223">
        <f>4A!AH68/4C!AH69</f>
        <v>0.4571397903995788</v>
      </c>
      <c r="AI69" s="224">
        <f>4A!AI68/4C!AI69</f>
        <v>0.20526958417981164</v>
      </c>
    </row>
    <row r="70" spans="1:35" ht="16.5" hidden="1" outlineLevel="1">
      <c r="A70" s="217">
        <v>43770</v>
      </c>
      <c r="B70" s="207" t="s">
        <v>591</v>
      </c>
      <c r="C70" s="214"/>
      <c r="D70" s="212"/>
      <c r="E70" s="215"/>
      <c r="F70" s="214"/>
      <c r="G70" s="212"/>
      <c r="H70" s="215"/>
      <c r="I70" s="214">
        <f>4A!I69/4C!I70</f>
        <v>0.10349762595882776</v>
      </c>
      <c r="J70" s="212">
        <f>4A!J69/4C!J70</f>
        <v>0.11882766460329038</v>
      </c>
      <c r="K70" s="215">
        <f>4A!K69/4C!K70</f>
        <v>0.01063455378558369</v>
      </c>
      <c r="L70" s="214">
        <f>4A!L69/4C!L70</f>
        <v>0.18593108079658488</v>
      </c>
      <c r="M70" s="212">
        <f>4A!M69/4C!M70</f>
        <v>0.12954942687835766</v>
      </c>
      <c r="N70" s="215">
        <f>4A!N69/4C!N70</f>
        <v>0.2807432673968344</v>
      </c>
      <c r="O70" s="214"/>
      <c r="P70" s="212"/>
      <c r="Q70" s="215"/>
      <c r="R70" s="214"/>
      <c r="S70" s="212"/>
      <c r="T70" s="215"/>
      <c r="U70" s="214"/>
      <c r="V70" s="212"/>
      <c r="W70" s="215"/>
      <c r="X70" s="214"/>
      <c r="Y70" s="212"/>
      <c r="Z70" s="215"/>
      <c r="AA70" s="214">
        <f>4A!AA69/4C!AA70</f>
        <v>0.10667914025018324</v>
      </c>
      <c r="AB70" s="212">
        <f>4A!AB69/4C!AB70</f>
        <v>0.11913317231888008</v>
      </c>
      <c r="AC70" s="215">
        <f>4A!AC69/4C!AC70</f>
        <v>0.036445479390659175</v>
      </c>
      <c r="AD70" s="214"/>
      <c r="AE70" s="212"/>
      <c r="AF70" s="215"/>
      <c r="AG70" s="214">
        <f>4A!AG69/4C!AG70</f>
        <v>0.10667914025018324</v>
      </c>
      <c r="AH70" s="212">
        <f>4A!AH69/4C!AH70</f>
        <v>0.1191331723188801</v>
      </c>
      <c r="AI70" s="215">
        <f>4A!AI69/4C!AI70</f>
        <v>0.03644547939065918</v>
      </c>
    </row>
    <row r="71" spans="1:35" ht="16.5" hidden="1" outlineLevel="1">
      <c r="A71" s="217">
        <v>43770</v>
      </c>
      <c r="B71" s="207" t="s">
        <v>592</v>
      </c>
      <c r="C71" s="222"/>
      <c r="D71" s="223"/>
      <c r="E71" s="224"/>
      <c r="F71" s="222"/>
      <c r="G71" s="223"/>
      <c r="H71" s="224"/>
      <c r="I71" s="222"/>
      <c r="J71" s="223"/>
      <c r="K71" s="224"/>
      <c r="L71" s="222">
        <f>4A!L70/4C!L71</f>
        <v>1</v>
      </c>
      <c r="M71" s="223">
        <f>4A!M70/4C!M71</f>
        <v>1</v>
      </c>
      <c r="N71" s="224"/>
      <c r="O71" s="222"/>
      <c r="P71" s="223"/>
      <c r="Q71" s="224"/>
      <c r="R71" s="222"/>
      <c r="S71" s="223"/>
      <c r="T71" s="224"/>
      <c r="U71" s="222"/>
      <c r="V71" s="223"/>
      <c r="W71" s="224"/>
      <c r="X71" s="222">
        <f>4A!X70/4C!X71</f>
        <v>0.8003442552777227</v>
      </c>
      <c r="Y71" s="223">
        <f>4A!Y70/4C!Y71</f>
        <v>0.8003442552777227</v>
      </c>
      <c r="Z71" s="224"/>
      <c r="AA71" s="222">
        <f>4A!AA70/4C!AA71</f>
        <v>0.8321658372882114</v>
      </c>
      <c r="AB71" s="223">
        <f>4A!AB70/4C!AB71</f>
        <v>0.8321658372882114</v>
      </c>
      <c r="AC71" s="224"/>
      <c r="AD71" s="222"/>
      <c r="AE71" s="223"/>
      <c r="AF71" s="224"/>
      <c r="AG71" s="222">
        <f>4A!AG70/4C!AG71</f>
        <v>1</v>
      </c>
      <c r="AH71" s="223">
        <f>4A!AH70/4C!AH71</f>
        <v>1</v>
      </c>
      <c r="AI71" s="224"/>
    </row>
    <row r="72" spans="1:35" ht="16.5" hidden="1" outlineLevel="1">
      <c r="A72" s="217">
        <v>43770</v>
      </c>
      <c r="B72" s="218" t="s">
        <v>593</v>
      </c>
      <c r="C72" s="214"/>
      <c r="D72" s="212"/>
      <c r="E72" s="215"/>
      <c r="F72" s="214"/>
      <c r="G72" s="212"/>
      <c r="H72" s="215"/>
      <c r="I72" s="214"/>
      <c r="J72" s="212"/>
      <c r="K72" s="215"/>
      <c r="L72" s="214"/>
      <c r="M72" s="212"/>
      <c r="N72" s="215"/>
      <c r="O72" s="214">
        <f>4A!O71/4C!O72</f>
        <v>0.032174425844986226</v>
      </c>
      <c r="P72" s="212">
        <f>4A!P71/4C!P72</f>
        <v>0.03192787069495094</v>
      </c>
      <c r="Q72" s="215">
        <f>4A!Q71/4C!Q72</f>
        <v>0.05230763391939013</v>
      </c>
      <c r="R72" s="214"/>
      <c r="S72" s="212"/>
      <c r="T72" s="215"/>
      <c r="U72" s="214"/>
      <c r="V72" s="212"/>
      <c r="W72" s="215"/>
      <c r="X72" s="214"/>
      <c r="Y72" s="212"/>
      <c r="Z72" s="215"/>
      <c r="AA72" s="214"/>
      <c r="AB72" s="212"/>
      <c r="AC72" s="215"/>
      <c r="AD72" s="214"/>
      <c r="AE72" s="212"/>
      <c r="AF72" s="215"/>
      <c r="AG72" s="214"/>
      <c r="AH72" s="212"/>
      <c r="AI72" s="215"/>
    </row>
    <row r="73" spans="1:35" ht="16.5" hidden="1" outlineLevel="1">
      <c r="A73" s="217">
        <v>43770</v>
      </c>
      <c r="B73" s="207" t="s">
        <v>594</v>
      </c>
      <c r="C73" s="222"/>
      <c r="D73" s="223"/>
      <c r="E73" s="224"/>
      <c r="F73" s="222"/>
      <c r="G73" s="223"/>
      <c r="H73" s="224"/>
      <c r="I73" s="222">
        <f>4A!I72/4C!I73</f>
        <v>0.762012089114701</v>
      </c>
      <c r="J73" s="223">
        <f>4A!J72/4C!J73</f>
        <v>0.762012089114701</v>
      </c>
      <c r="K73" s="224"/>
      <c r="L73" s="222">
        <f>4A!L72/4C!L73</f>
        <v>0.9665486811618275</v>
      </c>
      <c r="M73" s="223">
        <f>4A!M72/4C!M73</f>
        <v>0.9655000744041319</v>
      </c>
      <c r="N73" s="224">
        <f>4A!N72/4C!N73</f>
        <v>1</v>
      </c>
      <c r="O73" s="222">
        <f>4A!O72/4C!O73</f>
        <v>0.1574656405232442</v>
      </c>
      <c r="P73" s="223">
        <f>4A!P72/4C!P73</f>
        <v>0.17606506865202742</v>
      </c>
      <c r="Q73" s="224">
        <f>4A!Q72/4C!Q73</f>
        <v>0.1544174200738921</v>
      </c>
      <c r="R73" s="222"/>
      <c r="S73" s="223"/>
      <c r="T73" s="224"/>
      <c r="U73" s="222">
        <f>4A!U72/4C!U73</f>
        <v>0.9749457742147194</v>
      </c>
      <c r="V73" s="223">
        <f>4A!V72/4C!V73</f>
        <v>0.9749457742147194</v>
      </c>
      <c r="W73" s="224"/>
      <c r="X73" s="222"/>
      <c r="Y73" s="223"/>
      <c r="Z73" s="224"/>
      <c r="AA73" s="222">
        <f>4A!AA72/4C!AA73</f>
        <v>0.8003422191000222</v>
      </c>
      <c r="AB73" s="223">
        <f>4A!AB72/4C!AB73</f>
        <v>0.7991984699405115</v>
      </c>
      <c r="AC73" s="224">
        <f>4A!AC72/4C!AC73</f>
        <v>1</v>
      </c>
      <c r="AD73" s="222"/>
      <c r="AE73" s="223"/>
      <c r="AF73" s="224"/>
      <c r="AG73" s="222">
        <f>4A!AG72/4C!AG73</f>
        <v>0.8003422191000222</v>
      </c>
      <c r="AH73" s="223">
        <f>4A!AH72/4C!AH73</f>
        <v>0.7991984699405115</v>
      </c>
      <c r="AI73" s="224">
        <f>4A!AI72/4C!AI73</f>
        <v>1</v>
      </c>
    </row>
    <row r="74" spans="1:35" ht="16.5" hidden="1" outlineLevel="1">
      <c r="A74" s="217">
        <v>43770</v>
      </c>
      <c r="B74" s="207" t="s">
        <v>595</v>
      </c>
      <c r="C74" s="214"/>
      <c r="D74" s="212"/>
      <c r="E74" s="215"/>
      <c r="F74" s="214">
        <f>4A!F73/4C!F74</f>
        <v>0.04987497385037918</v>
      </c>
      <c r="G74" s="212">
        <f>4A!G73/4C!G74</f>
        <v>0.044170482939690205</v>
      </c>
      <c r="H74" s="215">
        <f>4A!H73/4C!H74</f>
        <v>0.24911335423295639</v>
      </c>
      <c r="I74" s="214">
        <f>4A!I73/4C!I74</f>
        <v>0.26715964683601234</v>
      </c>
      <c r="J74" s="212">
        <f>4A!J73/4C!J74</f>
        <v>0.2728898547258087</v>
      </c>
      <c r="K74" s="215">
        <f>4A!K73/4C!K74</f>
        <v>0.1575030072462827</v>
      </c>
      <c r="L74" s="214">
        <f>4A!L73/4C!L74</f>
        <v>0.21971149426369033</v>
      </c>
      <c r="M74" s="212">
        <f>4A!M73/4C!M74</f>
        <v>0.22317088040748514</v>
      </c>
      <c r="N74" s="215">
        <f>4A!N73/4C!N74</f>
        <v>0.16843223903058188</v>
      </c>
      <c r="O74" s="214">
        <f>4A!O73/4C!O74</f>
        <v>0.07893246584810687</v>
      </c>
      <c r="P74" s="212">
        <f>4A!P73/4C!P74</f>
        <v>0.07745510566830331</v>
      </c>
      <c r="Q74" s="215">
        <f>4A!Q73/4C!Q74</f>
        <v>0.12306682262889974</v>
      </c>
      <c r="R74" s="214">
        <f>4A!R73/4C!R74</f>
        <v>0.13719282093639198</v>
      </c>
      <c r="S74" s="212">
        <f>4A!S73/4C!S74</f>
        <v>0.13797398641045786</v>
      </c>
      <c r="T74" s="215">
        <f>4A!T73/4C!T74</f>
        <v>0.12380863120564974</v>
      </c>
      <c r="U74" s="214">
        <f>4A!U73/4C!U74</f>
        <v>0.2486972414119093</v>
      </c>
      <c r="V74" s="212">
        <f>4A!V73/4C!V74</f>
        <v>0.25463794242184107</v>
      </c>
      <c r="W74" s="215">
        <f>4A!W73/4C!W74</f>
        <v>0.09514917549700272</v>
      </c>
      <c r="X74" s="214">
        <f>4A!X73/4C!X74</f>
        <v>0.3844838287571749</v>
      </c>
      <c r="Y74" s="212">
        <f>4A!Y73/4C!Y74</f>
        <v>0.38520481108187554</v>
      </c>
      <c r="Z74" s="215">
        <f>4A!Z73/4C!Z74</f>
        <v>0.3751148633248011</v>
      </c>
      <c r="AA74" s="214">
        <f>4A!AA73/4C!AA74</f>
        <v>0.23745787786493444</v>
      </c>
      <c r="AB74" s="212">
        <f>4A!AB73/4C!AB74</f>
        <v>0.2415586297403573</v>
      </c>
      <c r="AC74" s="215">
        <f>4A!AC73/4C!AC74</f>
        <v>0.1685720622956152</v>
      </c>
      <c r="AD74" s="214"/>
      <c r="AE74" s="212"/>
      <c r="AF74" s="215"/>
      <c r="AG74" s="214">
        <f>4A!AG73/4C!AG74</f>
        <v>0.2356581218246918</v>
      </c>
      <c r="AH74" s="212">
        <f>4A!AH73/4C!AH74</f>
        <v>0.2398290381050668</v>
      </c>
      <c r="AI74" s="215">
        <f>4A!AI73/4C!AI74</f>
        <v>0.16534585583631387</v>
      </c>
    </row>
    <row r="75" spans="1:35" ht="16.5" hidden="1" outlineLevel="1">
      <c r="A75" s="217">
        <v>43770</v>
      </c>
      <c r="B75" s="218" t="s">
        <v>596</v>
      </c>
      <c r="C75" s="222"/>
      <c r="D75" s="223"/>
      <c r="E75" s="224"/>
      <c r="F75" s="222">
        <f>4A!F74/4C!F75</f>
        <v>0.03818163404532052</v>
      </c>
      <c r="G75" s="223">
        <f>4A!G74/4C!G75</f>
        <v>0.035595566303585575</v>
      </c>
      <c r="H75" s="224">
        <f>4A!H74/4C!H75</f>
        <v>0.10619963784755165</v>
      </c>
      <c r="I75" s="222">
        <f>4A!I74/4C!I75</f>
        <v>0.16933169044296711</v>
      </c>
      <c r="J75" s="223">
        <f>4A!J74/4C!J75</f>
        <v>0.17107690840334433</v>
      </c>
      <c r="K75" s="224">
        <f>4A!K74/4C!K75</f>
        <v>0.10349739025007013</v>
      </c>
      <c r="L75" s="222">
        <f>4A!L74/4C!L75</f>
        <v>0.1796885135819892</v>
      </c>
      <c r="M75" s="223">
        <f>4A!M74/4C!M75</f>
        <v>0.1849926266161987</v>
      </c>
      <c r="N75" s="224">
        <f>4A!N74/4C!N75</f>
        <v>0.015671820557832068</v>
      </c>
      <c r="O75" s="222"/>
      <c r="P75" s="223"/>
      <c r="Q75" s="224"/>
      <c r="R75" s="222">
        <f>4A!R74/4C!R75</f>
        <v>0.061003488572004654</v>
      </c>
      <c r="S75" s="223">
        <f>4A!S74/4C!S75</f>
        <v>0.060980458928553125</v>
      </c>
      <c r="T75" s="224">
        <f>4A!T74/4C!T75</f>
        <v>0.06270975700791406</v>
      </c>
      <c r="U75" s="222">
        <f>4A!U74/4C!U75</f>
        <v>0.12749783421068797</v>
      </c>
      <c r="V75" s="223">
        <f>4A!V74/4C!V75</f>
        <v>0.1308644639050048</v>
      </c>
      <c r="W75" s="224">
        <f>4A!W74/4C!W75</f>
        <v>0.02651105817593259</v>
      </c>
      <c r="X75" s="222">
        <f>4A!X74/4C!X75</f>
        <v>0.4361177795671038</v>
      </c>
      <c r="Y75" s="223">
        <f>4A!Y74/4C!Y75</f>
        <v>0.43749210125847854</v>
      </c>
      <c r="Z75" s="224">
        <f>4A!Z74/4C!Z75</f>
        <v>0.16245220284215503</v>
      </c>
      <c r="AA75" s="222">
        <f>4A!AA74/4C!AA75</f>
        <v>0.16620319820445917</v>
      </c>
      <c r="AB75" s="223">
        <f>4A!AB74/4C!AB75</f>
        <v>0.16812822237797034</v>
      </c>
      <c r="AC75" s="224">
        <f>4A!AC74/4C!AC75</f>
        <v>0.09572727300546204</v>
      </c>
      <c r="AD75" s="222"/>
      <c r="AE75" s="223"/>
      <c r="AF75" s="224"/>
      <c r="AG75" s="222">
        <f>4A!AG74/4C!AG75</f>
        <v>0.16358779511189972</v>
      </c>
      <c r="AH75" s="223">
        <f>4A!AH74/4C!AH75</f>
        <v>0.1654596871156294</v>
      </c>
      <c r="AI75" s="224">
        <f>4A!AI74/4C!AI75</f>
        <v>0.0956067146774018</v>
      </c>
    </row>
    <row r="76" spans="1:35" ht="16.5" hidden="1" outlineLevel="1">
      <c r="A76" s="217">
        <v>43770</v>
      </c>
      <c r="B76" s="207" t="s">
        <v>597</v>
      </c>
      <c r="C76" s="214"/>
      <c r="D76" s="212"/>
      <c r="E76" s="215"/>
      <c r="F76" s="214">
        <f>4A!F75/4C!F76</f>
        <v>0</v>
      </c>
      <c r="G76" s="212"/>
      <c r="H76" s="215">
        <f>4A!H75/4C!H76</f>
        <v>0</v>
      </c>
      <c r="I76" s="214">
        <f>4A!I75/4C!I76</f>
        <v>0.2093416674085811</v>
      </c>
      <c r="J76" s="212">
        <f>4A!J75/4C!J76</f>
        <v>0.20905283700113064</v>
      </c>
      <c r="K76" s="215">
        <f>4A!K75/4C!K76</f>
        <v>0.25808719388120316</v>
      </c>
      <c r="L76" s="214">
        <f>4A!L75/4C!L76</f>
        <v>0.13961726244114323</v>
      </c>
      <c r="M76" s="212">
        <f>4A!M75/4C!M76</f>
        <v>0.14058153762214415</v>
      </c>
      <c r="N76" s="215">
        <f>4A!N75/4C!N76</f>
        <v>0.062381914024046144</v>
      </c>
      <c r="O76" s="214">
        <f>4A!O75/4C!O76</f>
        <v>0.05608119971361585</v>
      </c>
      <c r="P76" s="212">
        <f>4A!P75/4C!P76</f>
        <v>0.05608119971361585</v>
      </c>
      <c r="Q76" s="215"/>
      <c r="R76" s="214">
        <f>4A!R75/4C!R76</f>
        <v>0.2420988433228448</v>
      </c>
      <c r="S76" s="212">
        <f>4A!S75/4C!S76</f>
        <v>0.24900113952430933</v>
      </c>
      <c r="T76" s="215">
        <f>4A!T75/4C!T76</f>
        <v>0</v>
      </c>
      <c r="U76" s="214">
        <f>4A!U75/4C!U76</f>
        <v>0.3708461529178488</v>
      </c>
      <c r="V76" s="212">
        <f>4A!V75/4C!V76</f>
        <v>0.38306875474644136</v>
      </c>
      <c r="W76" s="215">
        <f>4A!W75/4C!W76</f>
        <v>0</v>
      </c>
      <c r="X76" s="214"/>
      <c r="Y76" s="212"/>
      <c r="Z76" s="215"/>
      <c r="AA76" s="214">
        <f>4A!AA75/4C!AA76</f>
        <v>0.18045920748392547</v>
      </c>
      <c r="AB76" s="212">
        <f>4A!AB75/4C!AB76</f>
        <v>0.1807999980424044</v>
      </c>
      <c r="AC76" s="215">
        <f>4A!AC75/4C!AC76</f>
        <v>0.14104682164710072</v>
      </c>
      <c r="AD76" s="214"/>
      <c r="AE76" s="212"/>
      <c r="AF76" s="215"/>
      <c r="AG76" s="214">
        <f>4A!AG75/4C!AG76</f>
        <v>0.18045920748392552</v>
      </c>
      <c r="AH76" s="212">
        <f>4A!AH75/4C!AH76</f>
        <v>0.18079999804240438</v>
      </c>
      <c r="AI76" s="215">
        <f>4A!AI75/4C!AI76</f>
        <v>0.14104682164710072</v>
      </c>
    </row>
    <row r="77" spans="1:35" s="711" customFormat="1" ht="15" collapsed="1">
      <c r="A77" s="710">
        <v>43770</v>
      </c>
      <c r="B77" s="712" t="s">
        <v>598</v>
      </c>
      <c r="C77" s="230"/>
      <c r="D77" s="228"/>
      <c r="E77" s="229"/>
      <c r="F77" s="230">
        <f>4A!F76/4C!F77</f>
        <v>0.03309402235606459</v>
      </c>
      <c r="G77" s="228">
        <f>4A!G76/4C!G77</f>
        <v>0.031324735929067864</v>
      </c>
      <c r="H77" s="229">
        <f>4A!H76/4C!H77</f>
        <v>0.1324125066683446</v>
      </c>
      <c r="I77" s="230">
        <f>4A!I76/4C!I77</f>
        <v>0.1651133112744277</v>
      </c>
      <c r="J77" s="228">
        <f>4A!J76/4C!J77</f>
        <v>0.16655327837010214</v>
      </c>
      <c r="K77" s="229">
        <f>4A!K76/4C!K77</f>
        <v>0.10039625013907749</v>
      </c>
      <c r="L77" s="230">
        <f>4A!L76/4C!L77</f>
        <v>0.14543246808155813</v>
      </c>
      <c r="M77" s="228">
        <f>4A!M76/4C!M77</f>
        <v>0.14729617769644524</v>
      </c>
      <c r="N77" s="229">
        <f>4A!N76/4C!N77</f>
        <v>0.0985258028976868</v>
      </c>
      <c r="O77" s="230">
        <f>4A!O76/4C!O77</f>
        <v>0.2668922812765641</v>
      </c>
      <c r="P77" s="228">
        <f>4A!P76/4C!P77</f>
        <v>0.25624702041534353</v>
      </c>
      <c r="Q77" s="229">
        <f>4A!Q76/4C!Q77</f>
        <v>0.4293087174406127</v>
      </c>
      <c r="R77" s="230">
        <f>4A!R76/4C!R77</f>
        <v>0.13185289352151694</v>
      </c>
      <c r="S77" s="228">
        <f>4A!S76/4C!S77</f>
        <v>0.13207568639971176</v>
      </c>
      <c r="T77" s="229">
        <f>4A!T76/4C!T77</f>
        <v>0.1267774247715634</v>
      </c>
      <c r="U77" s="230">
        <f>4A!U76/4C!U77</f>
        <v>0.21613682910094648</v>
      </c>
      <c r="V77" s="228">
        <f>4A!V76/4C!V77</f>
        <v>0.215273436137941</v>
      </c>
      <c r="W77" s="229">
        <f>4A!W76/4C!W77</f>
        <v>0.2348122318814414</v>
      </c>
      <c r="X77" s="230">
        <f>4A!X76/4C!X77</f>
        <v>0.41332968581552615</v>
      </c>
      <c r="Y77" s="228">
        <f>4A!Y76/4C!Y77</f>
        <v>0.4159795978749696</v>
      </c>
      <c r="Z77" s="229">
        <f>4A!Z76/4C!Z77</f>
        <v>0.313969818246957</v>
      </c>
      <c r="AA77" s="230">
        <f>4A!AA76/4C!AA77</f>
        <v>0.1575682345800141</v>
      </c>
      <c r="AB77" s="228">
        <f>4A!AB76/4C!AB77</f>
        <v>0.15905851546516417</v>
      </c>
      <c r="AC77" s="229">
        <f>4A!AC76/4C!AC77</f>
        <v>0.10261406648233919</v>
      </c>
      <c r="AD77" s="230"/>
      <c r="AE77" s="228"/>
      <c r="AF77" s="229"/>
      <c r="AG77" s="230">
        <f>4A!AG76/4C!AG77</f>
        <v>0.15478078578448268</v>
      </c>
      <c r="AH77" s="228">
        <f>4A!AH76/4C!AH77</f>
        <v>0.15625719919553444</v>
      </c>
      <c r="AI77" s="229">
        <f>4A!AI76/4C!AI77</f>
        <v>0.10034772603405616</v>
      </c>
    </row>
    <row r="78" spans="1:35" ht="16.5" hidden="1" outlineLevel="1">
      <c r="A78" s="217">
        <v>43800</v>
      </c>
      <c r="B78" s="713" t="s">
        <v>574</v>
      </c>
      <c r="C78" s="214"/>
      <c r="D78" s="212"/>
      <c r="E78" s="215"/>
      <c r="F78" s="214">
        <f>4A!F77/4C!F78</f>
        <v>0.02976676129455382</v>
      </c>
      <c r="G78" s="212">
        <f>4A!G77/4C!G78</f>
        <v>0.023310159751001334</v>
      </c>
      <c r="H78" s="215">
        <f>4A!H77/4C!H78</f>
        <v>0.2710087210256463</v>
      </c>
      <c r="I78" s="214">
        <f>4A!I77/4C!I78</f>
        <v>0.739189878746576</v>
      </c>
      <c r="J78" s="212">
        <f>4A!J77/4C!J78</f>
        <v>0.7662771098240057</v>
      </c>
      <c r="K78" s="215">
        <f>4A!K77/4C!K78</f>
        <v>0.45907436068093704</v>
      </c>
      <c r="L78" s="214">
        <f>4A!L77/4C!L78</f>
        <v>0.1120616708422868</v>
      </c>
      <c r="M78" s="212">
        <f>4A!M77/4C!M78</f>
        <v>0.11455246831411774</v>
      </c>
      <c r="N78" s="215">
        <f>4A!N77/4C!N78</f>
        <v>0.07383594725268515</v>
      </c>
      <c r="O78" s="214"/>
      <c r="P78" s="212"/>
      <c r="Q78" s="215"/>
      <c r="R78" s="214">
        <f>4A!R77/4C!R78</f>
        <v>0.11803894064597781</v>
      </c>
      <c r="S78" s="212">
        <f>4A!S77/4C!S78</f>
        <v>0.13655401753293475</v>
      </c>
      <c r="T78" s="215">
        <f>4A!T77/4C!T78</f>
        <v>0</v>
      </c>
      <c r="U78" s="214">
        <f>4A!U77/4C!U78</f>
        <v>0.7446908473073977</v>
      </c>
      <c r="V78" s="212">
        <f>4A!V77/4C!V78</f>
        <v>0.7471999013778713</v>
      </c>
      <c r="W78" s="215">
        <f>4A!W77/4C!W78</f>
        <v>0</v>
      </c>
      <c r="X78" s="214"/>
      <c r="Y78" s="212"/>
      <c r="Z78" s="215"/>
      <c r="AA78" s="214">
        <f>4A!AA77/4C!AA78</f>
        <v>0.10634605012966623</v>
      </c>
      <c r="AB78" s="212">
        <f>4A!AB77/4C!AB78</f>
        <v>0.10670609159881947</v>
      </c>
      <c r="AC78" s="215">
        <f>4A!AC77/4C!AC78</f>
        <v>0.10017573498604139</v>
      </c>
      <c r="AD78" s="214"/>
      <c r="AE78" s="212"/>
      <c r="AF78" s="215"/>
      <c r="AG78" s="214">
        <f>4A!AG77/4C!AG78</f>
        <v>0.10634605012966623</v>
      </c>
      <c r="AH78" s="212">
        <f>4A!AH77/4C!AH78</f>
        <v>0.10670609159881948</v>
      </c>
      <c r="AI78" s="215">
        <f>4A!AI77/4C!AI78</f>
        <v>0.10017573498604139</v>
      </c>
    </row>
    <row r="79" spans="1:35" ht="16.5" hidden="1" outlineLevel="1">
      <c r="A79" s="217">
        <v>43800</v>
      </c>
      <c r="B79" s="714" t="s">
        <v>576</v>
      </c>
      <c r="C79" s="222"/>
      <c r="D79" s="223"/>
      <c r="E79" s="224"/>
      <c r="F79" s="222"/>
      <c r="G79" s="223"/>
      <c r="H79" s="224"/>
      <c r="I79" s="222">
        <f>4A!I78/4C!I79</f>
        <v>0.34550084874086323</v>
      </c>
      <c r="J79" s="223">
        <f>4A!J78/4C!J79</f>
        <v>0.3660271711123851</v>
      </c>
      <c r="K79" s="224">
        <f>4A!K78/4C!K79</f>
        <v>0</v>
      </c>
      <c r="L79" s="222">
        <f>4A!L78/4C!L79</f>
        <v>0.3519145555712552</v>
      </c>
      <c r="M79" s="223">
        <f>4A!M78/4C!M79</f>
        <v>0.5049653739889367</v>
      </c>
      <c r="N79" s="224">
        <f>4A!N78/4C!N79</f>
        <v>0</v>
      </c>
      <c r="O79" s="222"/>
      <c r="P79" s="223"/>
      <c r="Q79" s="224"/>
      <c r="R79" s="222">
        <f>4A!R78/4C!R79</f>
        <v>0.5373774574217254</v>
      </c>
      <c r="S79" s="223">
        <f>4A!S78/4C!S79</f>
        <v>0.5373774574217254</v>
      </c>
      <c r="T79" s="224"/>
      <c r="U79" s="222">
        <f>4A!U78/4C!U79</f>
        <v>0.6426308399831683</v>
      </c>
      <c r="V79" s="223">
        <f>4A!V78/4C!V79</f>
        <v>0.4584327232244137</v>
      </c>
      <c r="W79" s="224">
        <f>4A!W78/4C!W79</f>
        <v>0.7780144903339886</v>
      </c>
      <c r="X79" s="222"/>
      <c r="Y79" s="223"/>
      <c r="Z79" s="224"/>
      <c r="AA79" s="222">
        <f>4A!AA78/4C!AA79</f>
        <v>0.3495811613971592</v>
      </c>
      <c r="AB79" s="223">
        <f>4A!AB78/4C!AB79</f>
        <v>0.44432164178210837</v>
      </c>
      <c r="AC79" s="224">
        <f>4A!AC78/4C!AC79</f>
        <v>0</v>
      </c>
      <c r="AD79" s="222"/>
      <c r="AE79" s="223"/>
      <c r="AF79" s="224"/>
      <c r="AG79" s="222">
        <f>4A!AG78/4C!AG79</f>
        <v>0.3495811613971592</v>
      </c>
      <c r="AH79" s="223">
        <f>4A!AH78/4C!AH79</f>
        <v>0.44432164178210837</v>
      </c>
      <c r="AI79" s="224">
        <f>4A!AI78/4C!AI79</f>
        <v>0</v>
      </c>
    </row>
    <row r="80" spans="1:35" ht="16.5" hidden="1" outlineLevel="1">
      <c r="A80" s="217">
        <v>43800</v>
      </c>
      <c r="B80" s="714" t="s">
        <v>577</v>
      </c>
      <c r="C80" s="214"/>
      <c r="D80" s="212"/>
      <c r="E80" s="215"/>
      <c r="F80" s="214"/>
      <c r="G80" s="212"/>
      <c r="H80" s="215"/>
      <c r="I80" s="214">
        <f>4A!I79/4C!I80</f>
        <v>0.11987993661156048</v>
      </c>
      <c r="J80" s="212">
        <f>4A!J79/4C!J80</f>
        <v>0.12120426385015216</v>
      </c>
      <c r="K80" s="215">
        <f>4A!K79/4C!K80</f>
        <v>0.05760250472415</v>
      </c>
      <c r="L80" s="214">
        <f>4A!L79/4C!L80</f>
        <v>0.08596637597024889</v>
      </c>
      <c r="M80" s="212">
        <f>4A!M79/4C!M80</f>
        <v>0.0856959794773202</v>
      </c>
      <c r="N80" s="215">
        <f>4A!N79/4C!N80</f>
        <v>0.09806784741783532</v>
      </c>
      <c r="O80" s="214"/>
      <c r="P80" s="212"/>
      <c r="Q80" s="215"/>
      <c r="R80" s="214">
        <f>4A!R79/4C!R80</f>
        <v>0.10954230558279257</v>
      </c>
      <c r="S80" s="212">
        <f>4A!S79/4C!S80</f>
        <v>0.10898887801537278</v>
      </c>
      <c r="T80" s="215">
        <f>4A!T79/4C!T80</f>
        <v>0.1385516422126146</v>
      </c>
      <c r="U80" s="214">
        <f>4A!U79/4C!U80</f>
        <v>0.1790274092961722</v>
      </c>
      <c r="V80" s="212">
        <f>4A!V79/4C!V80</f>
        <v>0.17996934321391678</v>
      </c>
      <c r="W80" s="215">
        <f>4A!W79/4C!W80</f>
        <v>0.16341040104466595</v>
      </c>
      <c r="X80" s="214">
        <f>4A!X79/4C!X80</f>
        <v>0.4686269512285075</v>
      </c>
      <c r="Y80" s="212">
        <f>4A!Y79/4C!Y80</f>
        <v>0.46885986625380993</v>
      </c>
      <c r="Z80" s="215">
        <f>4A!Z79/4C!Z80</f>
        <v>0.45092058609346963</v>
      </c>
      <c r="AA80" s="214">
        <f>4A!AA79/4C!AA80</f>
        <v>0.11618054777525438</v>
      </c>
      <c r="AB80" s="212">
        <f>4A!AB79/4C!AB80</f>
        <v>0.11708082280495505</v>
      </c>
      <c r="AC80" s="215">
        <f>4A!AC79/4C!AC80</f>
        <v>0.07417852451855036</v>
      </c>
      <c r="AD80" s="214"/>
      <c r="AE80" s="212"/>
      <c r="AF80" s="215"/>
      <c r="AG80" s="214">
        <f>4A!AG79/4C!AG80</f>
        <v>0.10982983315106341</v>
      </c>
      <c r="AH80" s="212">
        <f>4A!AH79/4C!AH80</f>
        <v>0.11068939061227845</v>
      </c>
      <c r="AI80" s="215">
        <f>4A!AI79/4C!AI80</f>
        <v>0.07000696930230926</v>
      </c>
    </row>
    <row r="81" spans="1:35" ht="16.5" hidden="1" outlineLevel="1">
      <c r="A81" s="217">
        <v>43800</v>
      </c>
      <c r="B81" s="713" t="s">
        <v>599</v>
      </c>
      <c r="C81" s="222"/>
      <c r="D81" s="223"/>
      <c r="E81" s="224"/>
      <c r="F81" s="222">
        <f>4A!F80/4C!F81</f>
        <v>1</v>
      </c>
      <c r="G81" s="223"/>
      <c r="H81" s="224">
        <f>4A!H80/4C!H81</f>
        <v>1</v>
      </c>
      <c r="I81" s="222">
        <f>4A!I80/4C!I81</f>
        <v>0.08520411100777424</v>
      </c>
      <c r="J81" s="223">
        <f>4A!J80/4C!J81</f>
        <v>0.08559565921599349</v>
      </c>
      <c r="K81" s="224">
        <f>4A!K80/4C!K81</f>
        <v>0.07800746962235876</v>
      </c>
      <c r="L81" s="222">
        <f>4A!L80/4C!L81</f>
        <v>0.5201991702803967</v>
      </c>
      <c r="M81" s="223">
        <f>4A!M80/4C!M81</f>
        <v>0.530692138513564</v>
      </c>
      <c r="N81" s="224">
        <f>4A!N80/4C!N81</f>
        <v>0.3314689355829094</v>
      </c>
      <c r="O81" s="222">
        <f>4A!O80/4C!O81</f>
        <v>0.9976007014171894</v>
      </c>
      <c r="P81" s="223">
        <f>4A!P80/4C!P81</f>
        <v>0.997275451896926</v>
      </c>
      <c r="Q81" s="224">
        <f>4A!Q80/4C!Q81</f>
        <v>1</v>
      </c>
      <c r="R81" s="222">
        <f>4A!R80/4C!R81</f>
        <v>0.8831157986938821</v>
      </c>
      <c r="S81" s="223">
        <f>4A!S80/4C!S81</f>
        <v>0.9085209895307808</v>
      </c>
      <c r="T81" s="224">
        <f>4A!T80/4C!T81</f>
        <v>0.6067081305077499</v>
      </c>
      <c r="U81" s="222">
        <f>4A!U80/4C!U81</f>
        <v>0.6649537859392355</v>
      </c>
      <c r="V81" s="223">
        <f>4A!V80/4C!V81</f>
        <v>0.6691480012047014</v>
      </c>
      <c r="W81" s="224">
        <f>4A!W80/4C!W81</f>
        <v>0.4138421728200649</v>
      </c>
      <c r="X81" s="222"/>
      <c r="Y81" s="223"/>
      <c r="Z81" s="224"/>
      <c r="AA81" s="222">
        <f>4A!AA80/4C!AA81</f>
        <v>0.10490855058758612</v>
      </c>
      <c r="AB81" s="223">
        <f>4A!AB80/4C!AB81</f>
        <v>0.10567099638893922</v>
      </c>
      <c r="AC81" s="224">
        <f>4A!AC80/4C!AC81</f>
        <v>0.0909278641635903</v>
      </c>
      <c r="AD81" s="222"/>
      <c r="AE81" s="223"/>
      <c r="AF81" s="224"/>
      <c r="AG81" s="222">
        <f>4A!AG80/4C!AG81</f>
        <v>0.10490855058758612</v>
      </c>
      <c r="AH81" s="223">
        <f>4A!AH80/4C!AH81</f>
        <v>0.1056709963889392</v>
      </c>
      <c r="AI81" s="224">
        <f>4A!AI80/4C!AI81</f>
        <v>0.09092786416359033</v>
      </c>
    </row>
    <row r="82" spans="1:35" ht="16.5" hidden="1" outlineLevel="1">
      <c r="A82" s="217">
        <v>43800</v>
      </c>
      <c r="B82" s="714" t="s">
        <v>666</v>
      </c>
      <c r="C82" s="214"/>
      <c r="D82" s="212"/>
      <c r="E82" s="215"/>
      <c r="F82" s="214">
        <f>4A!F81/4C!F82</f>
        <v>0</v>
      </c>
      <c r="G82" s="212">
        <f>4A!G81/4C!G82</f>
        <v>0</v>
      </c>
      <c r="H82" s="215"/>
      <c r="I82" s="214">
        <f>4A!I81/4C!I82</f>
        <v>0.10624712016427174</v>
      </c>
      <c r="J82" s="212">
        <f>4A!J81/4C!J82</f>
        <v>0.13437636414314724</v>
      </c>
      <c r="K82" s="215">
        <f>4A!K81/4C!K82</f>
        <v>0</v>
      </c>
      <c r="L82" s="214">
        <f>4A!L81/4C!L82</f>
        <v>0.020684816381023974</v>
      </c>
      <c r="M82" s="212">
        <f>4A!M81/4C!M82</f>
        <v>0.028378093772082398</v>
      </c>
      <c r="N82" s="215">
        <f>4A!N81/4C!N82</f>
        <v>0</v>
      </c>
      <c r="O82" s="214">
        <f>4A!O81/4C!O82</f>
        <v>0.3473276961674593</v>
      </c>
      <c r="P82" s="212">
        <f>4A!P81/4C!P82</f>
        <v>0.3473276961674593</v>
      </c>
      <c r="Q82" s="215"/>
      <c r="R82" s="214">
        <f>4A!R81/4C!R82</f>
        <v>0.06442665423222017</v>
      </c>
      <c r="S82" s="212">
        <f>4A!S81/4C!S82</f>
        <v>0.09460037348412137</v>
      </c>
      <c r="T82" s="215">
        <f>4A!T81/4C!T82</f>
        <v>0</v>
      </c>
      <c r="U82" s="214">
        <f>4A!U81/4C!U82</f>
        <v>0</v>
      </c>
      <c r="V82" s="212">
        <f>4A!V81/4C!V82</f>
        <v>0</v>
      </c>
      <c r="W82" s="215">
        <f>4A!W81/4C!W82</f>
        <v>0</v>
      </c>
      <c r="X82" s="214"/>
      <c r="Y82" s="212"/>
      <c r="Z82" s="215"/>
      <c r="AA82" s="214">
        <f>4A!AA81/4C!AA82</f>
        <v>0.047481978916176705</v>
      </c>
      <c r="AB82" s="212">
        <f>4A!AB81/4C!AB82</f>
        <v>0.05820454226793268</v>
      </c>
      <c r="AC82" s="215">
        <f>4A!AC81/4C!AC82</f>
        <v>0</v>
      </c>
      <c r="AD82" s="214"/>
      <c r="AE82" s="212"/>
      <c r="AF82" s="215"/>
      <c r="AG82" s="214">
        <f>4A!AG81/4C!AG82</f>
        <v>0.047481978916176705</v>
      </c>
      <c r="AH82" s="212">
        <f>4A!AH81/4C!AH82</f>
        <v>0.05820454226793269</v>
      </c>
      <c r="AI82" s="215">
        <f>4A!AI81/4C!AI82</f>
        <v>0</v>
      </c>
    </row>
    <row r="83" spans="1:35" ht="16.5" hidden="1" outlineLevel="1">
      <c r="A83" s="217">
        <v>43800</v>
      </c>
      <c r="B83" s="714" t="s">
        <v>599</v>
      </c>
      <c r="C83" s="222"/>
      <c r="D83" s="223"/>
      <c r="E83" s="224"/>
      <c r="F83" s="222"/>
      <c r="G83" s="223"/>
      <c r="H83" s="224"/>
      <c r="I83" s="222">
        <f>4A!I82/4C!I83</f>
        <v>0.5251371236804936</v>
      </c>
      <c r="J83" s="223">
        <f>4A!J82/4C!J83</f>
        <v>0.5436492165133313</v>
      </c>
      <c r="K83" s="224">
        <f>4A!K82/4C!K83</f>
        <v>0</v>
      </c>
      <c r="L83" s="222">
        <f>4A!L82/4C!L83</f>
        <v>0.4028288856572785</v>
      </c>
      <c r="M83" s="223">
        <f>4A!M82/4C!M83</f>
        <v>0.3805773920068878</v>
      </c>
      <c r="N83" s="224">
        <f>4A!N82/4C!N83</f>
        <v>0.599128390573109</v>
      </c>
      <c r="O83" s="222"/>
      <c r="P83" s="223"/>
      <c r="Q83" s="224"/>
      <c r="R83" s="222"/>
      <c r="S83" s="223"/>
      <c r="T83" s="224"/>
      <c r="U83" s="222">
        <f>4A!U82/4C!U83</f>
        <v>0.6293180042955179</v>
      </c>
      <c r="V83" s="223">
        <f>4A!V82/4C!V83</f>
        <v>0.6480223136326672</v>
      </c>
      <c r="W83" s="224">
        <f>4A!W82/4C!W83</f>
        <v>0</v>
      </c>
      <c r="X83" s="222">
        <f>4A!X82/4C!X83</f>
        <v>0.7213410742985801</v>
      </c>
      <c r="Y83" s="223">
        <f>4A!Y82/4C!Y83</f>
        <v>0.7127514498343219</v>
      </c>
      <c r="Z83" s="224">
        <f>4A!Z82/4C!Z83</f>
        <v>1</v>
      </c>
      <c r="AA83" s="222">
        <f>4A!AA82/4C!AA83</f>
        <v>0.5353507078366588</v>
      </c>
      <c r="AB83" s="223">
        <f>4A!AB82/4C!AB83</f>
        <v>0.545793362730159</v>
      </c>
      <c r="AC83" s="224">
        <f>4A!AC82/4C!AC83</f>
        <v>0.3051887512840569</v>
      </c>
      <c r="AD83" s="222"/>
      <c r="AE83" s="223"/>
      <c r="AF83" s="224"/>
      <c r="AG83" s="222">
        <f>4A!AG82/4C!AG83</f>
        <v>0.5041766252005863</v>
      </c>
      <c r="AH83" s="223">
        <f>4A!AH82/4C!AH83</f>
        <v>0.517347139768459</v>
      </c>
      <c r="AI83" s="224">
        <f>4A!AI82/4C!AI83</f>
        <v>0.22892641025944654</v>
      </c>
    </row>
    <row r="84" spans="1:35" ht="16.5" hidden="1" outlineLevel="1">
      <c r="A84" s="217">
        <v>43800</v>
      </c>
      <c r="B84" s="713" t="s">
        <v>581</v>
      </c>
      <c r="C84" s="214"/>
      <c r="D84" s="212"/>
      <c r="E84" s="215"/>
      <c r="F84" s="214">
        <f>4A!F83/4C!F84</f>
        <v>9.846012212013921E-05</v>
      </c>
      <c r="G84" s="212">
        <f>4A!G83/4C!G84</f>
        <v>0.00010232571040146878</v>
      </c>
      <c r="H84" s="215">
        <f>4A!H83/4C!H84</f>
        <v>0</v>
      </c>
      <c r="I84" s="214">
        <f>4A!I83/4C!I84</f>
        <v>0.1036680036138099</v>
      </c>
      <c r="J84" s="212">
        <f>4A!J83/4C!J84</f>
        <v>0.10556617693987744</v>
      </c>
      <c r="K84" s="215">
        <f>4A!K83/4C!K84</f>
        <v>0.07260332185283408</v>
      </c>
      <c r="L84" s="214"/>
      <c r="M84" s="212"/>
      <c r="N84" s="215"/>
      <c r="O84" s="214">
        <f>4A!O83/4C!O84</f>
        <v>0.013335295581670034</v>
      </c>
      <c r="P84" s="212">
        <f>4A!P83/4C!P84</f>
        <v>0.013335295581670034</v>
      </c>
      <c r="Q84" s="215"/>
      <c r="R84" s="214">
        <f>4A!R83/4C!R84</f>
        <v>0.11153640962545554</v>
      </c>
      <c r="S84" s="212">
        <f>4A!S83/4C!S84</f>
        <v>0.11502784422600726</v>
      </c>
      <c r="T84" s="215">
        <f>4A!T83/4C!T84</f>
        <v>0</v>
      </c>
      <c r="U84" s="214">
        <f>4A!U83/4C!U84</f>
        <v>0.08018752351716303</v>
      </c>
      <c r="V84" s="212">
        <f>4A!V83/4C!V84</f>
        <v>0.07636168849900248</v>
      </c>
      <c r="W84" s="215">
        <f>4A!W83/4C!W84</f>
        <v>0.1582218505172321</v>
      </c>
      <c r="X84" s="214"/>
      <c r="Y84" s="212"/>
      <c r="Z84" s="215"/>
      <c r="AA84" s="214">
        <f>4A!AA83/4C!AA84</f>
        <v>0.09909906456699585</v>
      </c>
      <c r="AB84" s="212">
        <f>4A!AB83/4C!AB84</f>
        <v>0.1008202839118432</v>
      </c>
      <c r="AC84" s="215">
        <f>4A!AC83/4C!AC84</f>
        <v>0.07046978453142777</v>
      </c>
      <c r="AD84" s="214"/>
      <c r="AE84" s="212"/>
      <c r="AF84" s="215"/>
      <c r="AG84" s="214">
        <f>4A!AG83/4C!AG84</f>
        <v>0.09909906456699585</v>
      </c>
      <c r="AH84" s="212">
        <f>4A!AH83/4C!AH84</f>
        <v>0.1008202839118432</v>
      </c>
      <c r="AI84" s="215">
        <f>4A!AI83/4C!AI84</f>
        <v>0.07046978453142777</v>
      </c>
    </row>
    <row r="85" spans="1:35" ht="16.5" hidden="1" outlineLevel="1">
      <c r="A85" s="217">
        <v>43800</v>
      </c>
      <c r="B85" s="714" t="s">
        <v>582</v>
      </c>
      <c r="C85" s="222"/>
      <c r="D85" s="223"/>
      <c r="E85" s="224"/>
      <c r="F85" s="222"/>
      <c r="G85" s="223"/>
      <c r="H85" s="224"/>
      <c r="I85" s="222"/>
      <c r="J85" s="223"/>
      <c r="K85" s="224"/>
      <c r="L85" s="222"/>
      <c r="M85" s="223"/>
      <c r="N85" s="224"/>
      <c r="O85" s="222">
        <f>4A!O84/4C!O85</f>
        <v>0.05014730145656091</v>
      </c>
      <c r="P85" s="223">
        <f>4A!P84/4C!P85</f>
        <v>0.04823776032709392</v>
      </c>
      <c r="Q85" s="224">
        <f>4A!Q84/4C!Q85</f>
        <v>0.1516703375756015</v>
      </c>
      <c r="R85" s="222"/>
      <c r="S85" s="223"/>
      <c r="T85" s="224"/>
      <c r="U85" s="222"/>
      <c r="V85" s="223"/>
      <c r="W85" s="224"/>
      <c r="X85" s="222"/>
      <c r="Y85" s="223"/>
      <c r="Z85" s="224"/>
      <c r="AA85" s="222"/>
      <c r="AB85" s="223"/>
      <c r="AC85" s="224"/>
      <c r="AD85" s="222"/>
      <c r="AE85" s="223"/>
      <c r="AF85" s="224"/>
      <c r="AG85" s="222"/>
      <c r="AH85" s="223"/>
      <c r="AI85" s="224"/>
    </row>
    <row r="86" spans="1:35" ht="16.5" hidden="1" outlineLevel="1">
      <c r="A86" s="217">
        <v>43800</v>
      </c>
      <c r="B86" s="714" t="s">
        <v>584</v>
      </c>
      <c r="C86" s="214"/>
      <c r="D86" s="212"/>
      <c r="E86" s="215"/>
      <c r="F86" s="214">
        <f>4A!F85/4C!F86</f>
        <v>0.028250809755909</v>
      </c>
      <c r="G86" s="212">
        <f>4A!G85/4C!G86</f>
        <v>0.02837343986550706</v>
      </c>
      <c r="H86" s="215">
        <f>4A!H85/4C!H86</f>
        <v>0.004056998317648114</v>
      </c>
      <c r="I86" s="214">
        <f>4A!I85/4C!I86</f>
        <v>0.18696646728302987</v>
      </c>
      <c r="J86" s="212">
        <f>4A!J85/4C!J86</f>
        <v>0.18755551320318664</v>
      </c>
      <c r="K86" s="215">
        <f>4A!K85/4C!K86</f>
        <v>0.13422188703501722</v>
      </c>
      <c r="L86" s="214">
        <f>4A!L85/4C!L86</f>
        <v>0.07812141273602055</v>
      </c>
      <c r="M86" s="212">
        <f>4A!M85/4C!M86</f>
        <v>0.07876156622787087</v>
      </c>
      <c r="N86" s="215">
        <f>4A!N85/4C!N86</f>
        <v>0.07496774903742012</v>
      </c>
      <c r="O86" s="214">
        <f>4A!O85/4C!O86</f>
        <v>0.14999652829325072</v>
      </c>
      <c r="P86" s="212">
        <f>4A!P85/4C!P86</f>
        <v>0.1512603908648672</v>
      </c>
      <c r="Q86" s="215">
        <f>4A!Q85/4C!Q86</f>
        <v>0.011590504356766446</v>
      </c>
      <c r="R86" s="214">
        <f>4A!R85/4C!R86</f>
        <v>0.15774333103351235</v>
      </c>
      <c r="S86" s="212">
        <f>4A!S85/4C!S86</f>
        <v>0.15045852496777756</v>
      </c>
      <c r="T86" s="215">
        <f>4A!T85/4C!T86</f>
        <v>0.2924592271782754</v>
      </c>
      <c r="U86" s="214">
        <f>4A!U85/4C!U86</f>
        <v>0.15460403536731707</v>
      </c>
      <c r="V86" s="212">
        <f>4A!V85/4C!V86</f>
        <v>0.1531428830772385</v>
      </c>
      <c r="W86" s="215">
        <f>4A!W85/4C!W86</f>
        <v>0.23928318151065575</v>
      </c>
      <c r="X86" s="214">
        <f>4A!X85/4C!X86</f>
        <v>0.11402567290850042</v>
      </c>
      <c r="Y86" s="212">
        <f>4A!Y85/4C!Y86</f>
        <v>0.11678769709673509</v>
      </c>
      <c r="Z86" s="215">
        <f>4A!Z85/4C!Z86</f>
        <v>0.031260241318524125</v>
      </c>
      <c r="AA86" s="214">
        <f>4A!AA85/4C!AA86</f>
        <v>0.1765792266352515</v>
      </c>
      <c r="AB86" s="212">
        <f>4A!AB85/4C!AB86</f>
        <v>0.17713282522870122</v>
      </c>
      <c r="AC86" s="215">
        <f>4A!AC85/4C!AC86</f>
        <v>0.1275027861394812</v>
      </c>
      <c r="AD86" s="214"/>
      <c r="AE86" s="212"/>
      <c r="AF86" s="215"/>
      <c r="AG86" s="214">
        <f>4A!AG85/4C!AG86</f>
        <v>0.176663792400328</v>
      </c>
      <c r="AH86" s="212">
        <f>4A!AH85/4C!AH86</f>
        <v>0.17721265759048682</v>
      </c>
      <c r="AI86" s="215">
        <f>4A!AI85/4C!AI86</f>
        <v>0.1278813315456269</v>
      </c>
    </row>
    <row r="87" spans="1:35" ht="16.5" hidden="1" outlineLevel="1">
      <c r="A87" s="217">
        <v>43800</v>
      </c>
      <c r="B87" s="713" t="s">
        <v>585</v>
      </c>
      <c r="C87" s="222"/>
      <c r="D87" s="223"/>
      <c r="E87" s="224"/>
      <c r="F87" s="222">
        <f>4A!F86/4C!F87</f>
        <v>0.02004360427647788</v>
      </c>
      <c r="G87" s="223">
        <f>4A!G86/4C!G87</f>
        <v>0.018608534379712213</v>
      </c>
      <c r="H87" s="224">
        <f>4A!H86/4C!H87</f>
        <v>0.21451849574060194</v>
      </c>
      <c r="I87" s="222">
        <f>4A!I86/4C!I87</f>
        <v>0.05026582632590894</v>
      </c>
      <c r="J87" s="223">
        <f>4A!J86/4C!J87</f>
        <v>0.04996007199632913</v>
      </c>
      <c r="K87" s="224">
        <f>4A!K86/4C!K87</f>
        <v>0.05795977214363154</v>
      </c>
      <c r="L87" s="222">
        <f>4A!L86/4C!L87</f>
        <v>1</v>
      </c>
      <c r="M87" s="223">
        <f>4A!M86/4C!M87</f>
        <v>1</v>
      </c>
      <c r="N87" s="224"/>
      <c r="O87" s="222">
        <f>4A!O86/4C!O87</f>
        <v>0.021419411576370322</v>
      </c>
      <c r="P87" s="223">
        <f>4A!P86/4C!P87</f>
        <v>0.02163922377807852</v>
      </c>
      <c r="Q87" s="224">
        <f>4A!Q86/4C!Q87</f>
        <v>0</v>
      </c>
      <c r="R87" s="222">
        <f>4A!R86/4C!R87</f>
        <v>0.006482341723721138</v>
      </c>
      <c r="S87" s="223">
        <f>4A!S86/4C!S87</f>
        <v>0.006482341723721138</v>
      </c>
      <c r="T87" s="224"/>
      <c r="U87" s="222">
        <f>4A!U86/4C!U87</f>
        <v>0.10811460131524121</v>
      </c>
      <c r="V87" s="223">
        <f>4A!V86/4C!V87</f>
        <v>0.10812762230380688</v>
      </c>
      <c r="W87" s="224">
        <f>4A!W86/4C!W87</f>
        <v>0</v>
      </c>
      <c r="X87" s="222"/>
      <c r="Y87" s="223"/>
      <c r="Z87" s="224"/>
      <c r="AA87" s="222">
        <f>4A!AA86/4C!AA87</f>
        <v>0.03589267877946765</v>
      </c>
      <c r="AB87" s="223">
        <f>4A!AB86/4C!AB87</f>
        <v>0.03479020718999856</v>
      </c>
      <c r="AC87" s="224">
        <f>4A!AC86/4C!AC87</f>
        <v>0.08362654319851086</v>
      </c>
      <c r="AD87" s="222"/>
      <c r="AE87" s="223"/>
      <c r="AF87" s="224"/>
      <c r="AG87" s="222">
        <f>4A!AG86/4C!AG87</f>
        <v>0.035892678779467654</v>
      </c>
      <c r="AH87" s="223">
        <f>4A!AH86/4C!AH87</f>
        <v>0.03479020718999856</v>
      </c>
      <c r="AI87" s="224">
        <f>4A!AI86/4C!AI87</f>
        <v>0.08362654319851086</v>
      </c>
    </row>
    <row r="88" spans="1:35" ht="16.5" hidden="1" outlineLevel="1">
      <c r="A88" s="217">
        <v>43800</v>
      </c>
      <c r="B88" s="714" t="s">
        <v>586</v>
      </c>
      <c r="C88" s="214"/>
      <c r="D88" s="212"/>
      <c r="E88" s="215"/>
      <c r="F88" s="214">
        <f>4A!F87/4C!F88</f>
        <v>0</v>
      </c>
      <c r="G88" s="212">
        <f>4A!G87/4C!G88</f>
        <v>0</v>
      </c>
      <c r="H88" s="215"/>
      <c r="I88" s="214">
        <f>4A!I87/4C!I88</f>
        <v>0.4852404043423081</v>
      </c>
      <c r="J88" s="212">
        <f>4A!J87/4C!J88</f>
        <v>0.49446499862131477</v>
      </c>
      <c r="K88" s="215">
        <f>4A!K87/4C!K88</f>
        <v>0</v>
      </c>
      <c r="L88" s="214"/>
      <c r="M88" s="212"/>
      <c r="N88" s="215"/>
      <c r="O88" s="214"/>
      <c r="P88" s="212"/>
      <c r="Q88" s="215"/>
      <c r="R88" s="214"/>
      <c r="S88" s="212"/>
      <c r="T88" s="215"/>
      <c r="U88" s="214">
        <f>4A!U87/4C!U88</f>
        <v>0</v>
      </c>
      <c r="V88" s="212">
        <f>4A!V87/4C!V88</f>
        <v>0</v>
      </c>
      <c r="W88" s="215">
        <f>4A!W87/4C!W88</f>
        <v>0</v>
      </c>
      <c r="X88" s="214"/>
      <c r="Y88" s="212"/>
      <c r="Z88" s="215"/>
      <c r="AA88" s="214">
        <f>4A!AA87/4C!AA88</f>
        <v>0.452106705431965</v>
      </c>
      <c r="AB88" s="212">
        <f>4A!AB87/4C!AB88</f>
        <v>0.4601041616805857</v>
      </c>
      <c r="AC88" s="215">
        <f>4A!AC87/4C!AC88</f>
        <v>0</v>
      </c>
      <c r="AD88" s="214"/>
      <c r="AE88" s="212"/>
      <c r="AF88" s="215"/>
      <c r="AG88" s="214">
        <f>4A!AG87/4C!AG88</f>
        <v>0.452106705431965</v>
      </c>
      <c r="AH88" s="212">
        <f>4A!AH87/4C!AH88</f>
        <v>0.4601041616805857</v>
      </c>
      <c r="AI88" s="215">
        <f>4A!AI87/4C!AI88</f>
        <v>0</v>
      </c>
    </row>
    <row r="89" spans="1:35" ht="16.5" hidden="1" outlineLevel="1">
      <c r="A89" s="217">
        <v>43800</v>
      </c>
      <c r="B89" s="714" t="s">
        <v>587</v>
      </c>
      <c r="C89" s="222"/>
      <c r="D89" s="223"/>
      <c r="E89" s="224"/>
      <c r="F89" s="222">
        <f>4A!F88/4C!F89</f>
        <v>0.05710958630157505</v>
      </c>
      <c r="G89" s="223">
        <f>4A!G88/4C!G89</f>
        <v>0.059199553454098164</v>
      </c>
      <c r="H89" s="224">
        <f>4A!H88/4C!H89</f>
        <v>0</v>
      </c>
      <c r="I89" s="222">
        <f>4A!I88/4C!I89</f>
        <v>0.09564509604697366</v>
      </c>
      <c r="J89" s="223">
        <f>4A!J88/4C!J89</f>
        <v>0.09667847075353282</v>
      </c>
      <c r="K89" s="224">
        <f>4A!K88/4C!K89</f>
        <v>0.046815208870079957</v>
      </c>
      <c r="L89" s="222">
        <f>4A!L88/4C!L89</f>
        <v>0.1345184270441558</v>
      </c>
      <c r="M89" s="223">
        <f>4A!M88/4C!M89</f>
        <v>0.1370148524838932</v>
      </c>
      <c r="N89" s="224">
        <f>4A!N88/4C!N89</f>
        <v>0.06913829822763863</v>
      </c>
      <c r="O89" s="222">
        <f>4A!O88/4C!O89</f>
        <v>0.10561549402585488</v>
      </c>
      <c r="P89" s="223">
        <f>4A!P88/4C!P89</f>
        <v>0.10813919644398311</v>
      </c>
      <c r="Q89" s="224">
        <f>4A!Q88/4C!Q89</f>
        <v>0</v>
      </c>
      <c r="R89" s="222">
        <f>4A!R88/4C!R89</f>
        <v>0.1256871769185317</v>
      </c>
      <c r="S89" s="223">
        <f>4A!S88/4C!S89</f>
        <v>0.1267250791265769</v>
      </c>
      <c r="T89" s="224">
        <f>4A!T88/4C!T89</f>
        <v>0.05867084894362976</v>
      </c>
      <c r="U89" s="222">
        <f>4A!U88/4C!U89</f>
        <v>0.20378489905366712</v>
      </c>
      <c r="V89" s="223">
        <f>4A!V88/4C!V89</f>
        <v>0.20243967651538192</v>
      </c>
      <c r="W89" s="224">
        <f>4A!W88/4C!W89</f>
        <v>0.22747838308815502</v>
      </c>
      <c r="X89" s="222">
        <f>4A!X88/4C!X89</f>
        <v>0.39036989862996635</v>
      </c>
      <c r="Y89" s="223">
        <f>4A!Y88/4C!Y89</f>
        <v>0.3941526519887338</v>
      </c>
      <c r="Z89" s="224">
        <f>4A!Z88/4C!Z89</f>
        <v>0.27630616636524585</v>
      </c>
      <c r="AA89" s="222">
        <f>4A!AA88/4C!AA89</f>
        <v>0.1238755236198413</v>
      </c>
      <c r="AB89" s="223">
        <f>4A!AB88/4C!AB89</f>
        <v>0.1257196197748882</v>
      </c>
      <c r="AC89" s="224">
        <f>4A!AC88/4C!AC89</f>
        <v>0.06637768652915806</v>
      </c>
      <c r="AD89" s="222"/>
      <c r="AE89" s="223"/>
      <c r="AF89" s="224"/>
      <c r="AG89" s="222">
        <f>4A!AG88/4C!AG89</f>
        <v>0.12041321377369767</v>
      </c>
      <c r="AH89" s="223">
        <f>4A!AH88/4C!AH89</f>
        <v>0.12223585352284433</v>
      </c>
      <c r="AI89" s="224">
        <f>4A!AI88/4C!AI89</f>
        <v>0.06355927382274414</v>
      </c>
    </row>
    <row r="90" spans="1:35" ht="16.5" hidden="1" outlineLevel="1">
      <c r="A90" s="217">
        <v>43800</v>
      </c>
      <c r="B90" s="713" t="s">
        <v>588</v>
      </c>
      <c r="C90" s="214"/>
      <c r="D90" s="212"/>
      <c r="E90" s="215"/>
      <c r="F90" s="214">
        <f>4A!F89/4C!F90</f>
        <v>0.003296730437703452</v>
      </c>
      <c r="G90" s="212">
        <f>4A!G89/4C!G90</f>
        <v>0.0035205051578512782</v>
      </c>
      <c r="H90" s="215">
        <f>4A!H89/4C!H90</f>
        <v>0</v>
      </c>
      <c r="I90" s="214">
        <f>4A!I89/4C!I90</f>
        <v>1</v>
      </c>
      <c r="J90" s="212">
        <f>4A!J89/4C!J90</f>
        <v>1</v>
      </c>
      <c r="K90" s="215"/>
      <c r="L90" s="214"/>
      <c r="M90" s="212"/>
      <c r="N90" s="215"/>
      <c r="O90" s="214">
        <f>4A!O89/4C!O90</f>
        <v>0.04566556975286897</v>
      </c>
      <c r="P90" s="212">
        <f>4A!P89/4C!P90</f>
        <v>0.04549098528664234</v>
      </c>
      <c r="Q90" s="215">
        <f>4A!Q89/4C!Q90</f>
        <v>0.060504848774154726</v>
      </c>
      <c r="R90" s="214">
        <f>4A!R89/4C!R90</f>
        <v>1</v>
      </c>
      <c r="S90" s="212">
        <f>4A!S89/4C!S90</f>
        <v>1</v>
      </c>
      <c r="T90" s="215" t="e">
        <f>4A!T89/4C!T90</f>
        <v>#DIV/0!</v>
      </c>
      <c r="U90" s="214">
        <f>4A!U89/4C!U90</f>
        <v>0.9283587019614705</v>
      </c>
      <c r="V90" s="212">
        <f>4A!V89/4C!V90</f>
        <v>0.9283587019614705</v>
      </c>
      <c r="W90" s="215"/>
      <c r="X90" s="214"/>
      <c r="Y90" s="212"/>
      <c r="Z90" s="215"/>
      <c r="AA90" s="214">
        <f>4A!AA89/4C!AA90</f>
        <v>0.6150968446714606</v>
      </c>
      <c r="AB90" s="212">
        <f>4A!AB89/4C!AB90</f>
        <v>0.6305753351934841</v>
      </c>
      <c r="AC90" s="215">
        <f>4A!AC89/4C!AC90</f>
        <v>0</v>
      </c>
      <c r="AD90" s="214"/>
      <c r="AE90" s="212"/>
      <c r="AF90" s="215"/>
      <c r="AG90" s="214">
        <f>4A!AG89/4C!AG90</f>
        <v>0.6150968446714608</v>
      </c>
      <c r="AH90" s="212">
        <f>4A!AH89/4C!AH90</f>
        <v>0.6305753351934842</v>
      </c>
      <c r="AI90" s="215">
        <f>4A!AI89/4C!AI90</f>
        <v>0</v>
      </c>
    </row>
    <row r="91" spans="1:35" ht="16.5" hidden="1" outlineLevel="1">
      <c r="A91" s="217">
        <v>43800</v>
      </c>
      <c r="B91" s="714" t="s">
        <v>589</v>
      </c>
      <c r="C91" s="222"/>
      <c r="D91" s="223"/>
      <c r="E91" s="224"/>
      <c r="F91" s="222">
        <f>4A!F90/4C!F91</f>
        <v>0.04217470008465418</v>
      </c>
      <c r="G91" s="223">
        <f>4A!G90/4C!G91</f>
        <v>0.048824460693814804</v>
      </c>
      <c r="H91" s="224">
        <f>4A!H90/4C!H91</f>
        <v>0</v>
      </c>
      <c r="I91" s="222">
        <f>4A!I90/4C!I91</f>
        <v>0.2080438546611266</v>
      </c>
      <c r="J91" s="223">
        <f>4A!J90/4C!J91</f>
        <v>0.21054742583028677</v>
      </c>
      <c r="K91" s="224">
        <f>4A!K90/4C!K91</f>
        <v>0.09193283255535063</v>
      </c>
      <c r="L91" s="222">
        <f>4A!L90/4C!L91</f>
        <v>0.04817680532763197</v>
      </c>
      <c r="M91" s="223">
        <f>4A!M90/4C!M91</f>
        <v>0.04817680532763197</v>
      </c>
      <c r="N91" s="224"/>
      <c r="O91" s="222"/>
      <c r="P91" s="223"/>
      <c r="Q91" s="224"/>
      <c r="R91" s="222">
        <f>4A!R90/4C!R91</f>
        <v>0.1749003515786692</v>
      </c>
      <c r="S91" s="223">
        <f>4A!S90/4C!S91</f>
        <v>0.17326077531455358</v>
      </c>
      <c r="T91" s="224">
        <f>4A!T90/4C!T91</f>
        <v>0.335699410854877</v>
      </c>
      <c r="U91" s="222">
        <f>4A!U90/4C!U91</f>
        <v>0.22366449391609217</v>
      </c>
      <c r="V91" s="223">
        <f>4A!V90/4C!V91</f>
        <v>0.22638893204425217</v>
      </c>
      <c r="W91" s="224">
        <f>4A!W90/4C!W91</f>
        <v>0.06989578497188262</v>
      </c>
      <c r="X91" s="222"/>
      <c r="Y91" s="223"/>
      <c r="Z91" s="224"/>
      <c r="AA91" s="222">
        <f>4A!AA90/4C!AA91</f>
        <v>0.2127047536363074</v>
      </c>
      <c r="AB91" s="223">
        <f>4A!AB90/4C!AB91</f>
        <v>0.2152388216325881</v>
      </c>
      <c r="AC91" s="224">
        <f>4A!AC90/4C!AC91</f>
        <v>0.09559077976032668</v>
      </c>
      <c r="AD91" s="222"/>
      <c r="AE91" s="223"/>
      <c r="AF91" s="224"/>
      <c r="AG91" s="222">
        <f>4A!AG90/4C!AG91</f>
        <v>0.20670010485910748</v>
      </c>
      <c r="AH91" s="223">
        <f>4A!AH90/4C!AH91</f>
        <v>0.20916175359157593</v>
      </c>
      <c r="AI91" s="224">
        <f>4A!AI90/4C!AI91</f>
        <v>0.09176312782952632</v>
      </c>
    </row>
    <row r="92" spans="1:35" ht="16.5" hidden="1" outlineLevel="1">
      <c r="A92" s="217">
        <v>43800</v>
      </c>
      <c r="B92" s="714" t="s">
        <v>590</v>
      </c>
      <c r="C92" s="214"/>
      <c r="D92" s="212"/>
      <c r="E92" s="215"/>
      <c r="F92" s="214">
        <f>4A!F91/4C!F92</f>
        <v>0.0002937865737957831</v>
      </c>
      <c r="G92" s="212">
        <f>4A!G91/4C!G92</f>
        <v>0.0002981761374346311</v>
      </c>
      <c r="H92" s="215">
        <f>4A!H91/4C!H92</f>
        <v>0.00024025810666092147</v>
      </c>
      <c r="I92" s="214">
        <f>4A!I91/4C!I92</f>
        <v>0.0004451538994825166</v>
      </c>
      <c r="J92" s="212">
        <f>4A!J91/4C!J92</f>
        <v>0.0005316735718292795</v>
      </c>
      <c r="K92" s="215">
        <f>4A!K91/4C!K92</f>
        <v>0.00017212783809810367</v>
      </c>
      <c r="L92" s="214">
        <f>4A!L91/4C!L92</f>
        <v>0.0003514303460989361</v>
      </c>
      <c r="M92" s="212">
        <f>4A!M91/4C!M92</f>
        <v>0.0003670892607495258</v>
      </c>
      <c r="N92" s="215">
        <f>4A!N91/4C!N92</f>
        <v>0.0002879193190838542</v>
      </c>
      <c r="O92" s="214">
        <f>4A!O91/4C!O92</f>
        <v>0.00035276488123375295</v>
      </c>
      <c r="P92" s="212">
        <f>4A!P91/4C!P92</f>
        <v>0.00035669522404712094</v>
      </c>
      <c r="Q92" s="215">
        <f>4A!Q91/4C!Q92</f>
        <v>0.00015681296364232727</v>
      </c>
      <c r="R92" s="214">
        <f>4A!R91/4C!R92</f>
        <v>0.00014850859789228456</v>
      </c>
      <c r="S92" s="212">
        <f>4A!S91/4C!S92</f>
        <v>0.0001492866015881818</v>
      </c>
      <c r="T92" s="215">
        <f>4A!T91/4C!T92</f>
        <v>0.0001430148798318967</v>
      </c>
      <c r="U92" s="214">
        <f>4A!U91/4C!U92</f>
        <v>0.0002968151711951544</v>
      </c>
      <c r="V92" s="212">
        <f>4A!V91/4C!V92</f>
        <v>0.0003326172234267307</v>
      </c>
      <c r="W92" s="215">
        <f>4A!W91/4C!W92</f>
        <v>0.00017712236405513967</v>
      </c>
      <c r="X92" s="214"/>
      <c r="Y92" s="212"/>
      <c r="Z92" s="215"/>
      <c r="AA92" s="214"/>
      <c r="AB92" s="212"/>
      <c r="AC92" s="215"/>
      <c r="AD92" s="214"/>
      <c r="AE92" s="212"/>
      <c r="AF92" s="215"/>
      <c r="AG92" s="214">
        <f>4A!AG91/4C!AG92</f>
        <v>0.0004046980175764922</v>
      </c>
      <c r="AH92" s="212">
        <f>4A!AH91/4C!AH92</f>
        <v>0.00045886110481499877</v>
      </c>
      <c r="AI92" s="215">
        <f>4A!AI91/4C!AI92</f>
        <v>0.00020629592378449974</v>
      </c>
    </row>
    <row r="93" spans="1:35" ht="16.5" hidden="1" outlineLevel="1">
      <c r="A93" s="217">
        <v>43800</v>
      </c>
      <c r="B93" s="713" t="s">
        <v>591</v>
      </c>
      <c r="C93" s="222"/>
      <c r="D93" s="223"/>
      <c r="E93" s="224"/>
      <c r="F93" s="222"/>
      <c r="G93" s="223"/>
      <c r="H93" s="224"/>
      <c r="I93" s="222">
        <f>4A!I92/4C!I93</f>
        <v>0.10211763865462205</v>
      </c>
      <c r="J93" s="223">
        <f>4A!J92/4C!J93</f>
        <v>0.11687991313774579</v>
      </c>
      <c r="K93" s="224">
        <f>4A!K92/4C!K93</f>
        <v>0.010877788674975603</v>
      </c>
      <c r="L93" s="222">
        <f>4A!L92/4C!L93</f>
        <v>0.185299743370884</v>
      </c>
      <c r="M93" s="223">
        <f>4A!M92/4C!M93</f>
        <v>0.12819297391074008</v>
      </c>
      <c r="N93" s="224">
        <f>4A!N92/4C!N93</f>
        <v>0.28077158863982615</v>
      </c>
      <c r="O93" s="222" t="e">
        <f>4A!O92/4C!O93</f>
        <v>#DIV/0!</v>
      </c>
      <c r="P93" s="223"/>
      <c r="Q93" s="224"/>
      <c r="R93" s="222"/>
      <c r="S93" s="223"/>
      <c r="T93" s="224"/>
      <c r="U93" s="222"/>
      <c r="V93" s="223"/>
      <c r="W93" s="224"/>
      <c r="X93" s="222"/>
      <c r="Y93" s="223"/>
      <c r="Z93" s="224"/>
      <c r="AA93" s="222">
        <f>4A!AA92/4C!AA93</f>
        <v>0.10533949654848884</v>
      </c>
      <c r="AB93" s="223">
        <f>4A!AB92/4C!AB93</f>
        <v>0.11720186102493872</v>
      </c>
      <c r="AC93" s="224">
        <f>4A!AC92/4C!AC93</f>
        <v>0.037248816246754204</v>
      </c>
      <c r="AD93" s="222"/>
      <c r="AE93" s="223"/>
      <c r="AF93" s="224"/>
      <c r="AG93" s="222">
        <f>4A!AG92/4C!AG93</f>
        <v>0.10533949654848886</v>
      </c>
      <c r="AH93" s="223">
        <f>4A!AH92/4C!AH93</f>
        <v>0.11720186102493872</v>
      </c>
      <c r="AI93" s="224">
        <f>4A!AI92/4C!AI93</f>
        <v>0.0372488162467542</v>
      </c>
    </row>
    <row r="94" spans="1:35" ht="16.5" hidden="1" outlineLevel="1">
      <c r="A94" s="217">
        <v>43800</v>
      </c>
      <c r="B94" s="714" t="s">
        <v>592</v>
      </c>
      <c r="C94" s="214"/>
      <c r="D94" s="212"/>
      <c r="E94" s="215"/>
      <c r="F94" s="214"/>
      <c r="G94" s="212"/>
      <c r="H94" s="215"/>
      <c r="I94" s="214"/>
      <c r="J94" s="212"/>
      <c r="K94" s="215"/>
      <c r="L94" s="214">
        <f>4A!L93/4C!L94</f>
        <v>1</v>
      </c>
      <c r="M94" s="212">
        <f>4A!M93/4C!M94</f>
        <v>1</v>
      </c>
      <c r="N94" s="215"/>
      <c r="O94" s="214"/>
      <c r="P94" s="212"/>
      <c r="Q94" s="215"/>
      <c r="R94" s="214"/>
      <c r="S94" s="212"/>
      <c r="T94" s="215"/>
      <c r="U94" s="214"/>
      <c r="V94" s="212"/>
      <c r="W94" s="215"/>
      <c r="X94" s="214">
        <f>4A!X93/4C!X94</f>
        <v>0.8004271844532266</v>
      </c>
      <c r="Y94" s="212">
        <f>4A!Y93/4C!Y94</f>
        <v>0.8004271844532266</v>
      </c>
      <c r="Z94" s="215"/>
      <c r="AA94" s="214">
        <f>4A!AA93/4C!AA94</f>
        <v>0.8324699312648258</v>
      </c>
      <c r="AB94" s="212">
        <f>4A!AB93/4C!AB94</f>
        <v>0.8324699312648258</v>
      </c>
      <c r="AC94" s="215"/>
      <c r="AD94" s="214"/>
      <c r="AE94" s="212"/>
      <c r="AF94" s="215"/>
      <c r="AG94" s="214">
        <f>4A!AG93/4C!AG94</f>
        <v>1</v>
      </c>
      <c r="AH94" s="212">
        <f>4A!AH93/4C!AH94</f>
        <v>1</v>
      </c>
      <c r="AI94" s="215"/>
    </row>
    <row r="95" spans="1:35" ht="16.5" hidden="1" outlineLevel="1">
      <c r="A95" s="217">
        <v>43800</v>
      </c>
      <c r="B95" s="714" t="s">
        <v>593</v>
      </c>
      <c r="C95" s="222"/>
      <c r="D95" s="223"/>
      <c r="E95" s="224"/>
      <c r="F95" s="222"/>
      <c r="G95" s="223"/>
      <c r="H95" s="224"/>
      <c r="I95" s="222"/>
      <c r="J95" s="223"/>
      <c r="K95" s="224"/>
      <c r="L95" s="222"/>
      <c r="M95" s="223"/>
      <c r="N95" s="224"/>
      <c r="O95" s="222">
        <f>4A!O94/4C!O95</f>
        <v>0.03141086317448318</v>
      </c>
      <c r="P95" s="223">
        <f>4A!P94/4C!P95</f>
        <v>0.031011449266662664</v>
      </c>
      <c r="Q95" s="224">
        <f>4A!Q94/4C!Q95</f>
        <v>0.04962029454964924</v>
      </c>
      <c r="R95" s="222"/>
      <c r="S95" s="223"/>
      <c r="T95" s="224"/>
      <c r="U95" s="222"/>
      <c r="V95" s="223"/>
      <c r="W95" s="224"/>
      <c r="X95" s="222"/>
      <c r="Y95" s="223"/>
      <c r="Z95" s="224"/>
      <c r="AA95" s="222"/>
      <c r="AB95" s="223"/>
      <c r="AC95" s="224"/>
      <c r="AD95" s="222"/>
      <c r="AE95" s="223"/>
      <c r="AF95" s="224"/>
      <c r="AG95" s="222"/>
      <c r="AH95" s="223"/>
      <c r="AI95" s="224"/>
    </row>
    <row r="96" spans="1:35" ht="16.5" hidden="1" outlineLevel="1">
      <c r="A96" s="217">
        <v>43800</v>
      </c>
      <c r="B96" s="713" t="s">
        <v>594</v>
      </c>
      <c r="C96" s="214"/>
      <c r="D96" s="212"/>
      <c r="E96" s="215"/>
      <c r="F96" s="214"/>
      <c r="G96" s="212"/>
      <c r="H96" s="215"/>
      <c r="I96" s="214">
        <f>4A!I95/4C!I96</f>
        <v>0.6597162894619402</v>
      </c>
      <c r="J96" s="212">
        <f>4A!J95/4C!J96</f>
        <v>0.6597162894619402</v>
      </c>
      <c r="K96" s="215"/>
      <c r="L96" s="214">
        <f>4A!L95/4C!L96</f>
        <v>0.9660095313133452</v>
      </c>
      <c r="M96" s="212">
        <f>4A!M95/4C!M96</f>
        <v>0.9650549010169354</v>
      </c>
      <c r="N96" s="215">
        <f>4A!N95/4C!N96</f>
        <v>1</v>
      </c>
      <c r="O96" s="214">
        <f>4A!O95/4C!O96</f>
        <v>0.15744982627348125</v>
      </c>
      <c r="P96" s="212">
        <f>4A!P95/4C!P96</f>
        <v>0.17762257067398307</v>
      </c>
      <c r="Q96" s="215">
        <f>4A!Q95/4C!Q96</f>
        <v>0.15435261414009596</v>
      </c>
      <c r="R96" s="214"/>
      <c r="S96" s="212"/>
      <c r="T96" s="215"/>
      <c r="U96" s="214">
        <f>4A!U95/4C!U96</f>
        <v>0.98410139216897</v>
      </c>
      <c r="V96" s="212">
        <f>4A!V95/4C!V96</f>
        <v>0.98410139216897</v>
      </c>
      <c r="W96" s="215"/>
      <c r="X96" s="214"/>
      <c r="Y96" s="212"/>
      <c r="Z96" s="215"/>
      <c r="AA96" s="214">
        <f>4A!AA95/4C!AA96</f>
        <v>0.7345825529303385</v>
      </c>
      <c r="AB96" s="212">
        <f>4A!AB95/4C!AB96</f>
        <v>0.7327983807324516</v>
      </c>
      <c r="AC96" s="215">
        <f>4A!AC95/4C!AC96</f>
        <v>1</v>
      </c>
      <c r="AD96" s="214"/>
      <c r="AE96" s="212"/>
      <c r="AF96" s="215"/>
      <c r="AG96" s="214">
        <f>4A!AG95/4C!AG96</f>
        <v>0.7345825529303384</v>
      </c>
      <c r="AH96" s="212">
        <f>4A!AH95/4C!AH96</f>
        <v>0.7327983807324514</v>
      </c>
      <c r="AI96" s="215">
        <f>4A!AI95/4C!AI96</f>
        <v>1</v>
      </c>
    </row>
    <row r="97" spans="1:35" ht="16.5" hidden="1" outlineLevel="1">
      <c r="A97" s="217">
        <v>43800</v>
      </c>
      <c r="B97" s="714" t="s">
        <v>670</v>
      </c>
      <c r="C97" s="222"/>
      <c r="D97" s="223"/>
      <c r="E97" s="224"/>
      <c r="F97" s="222"/>
      <c r="G97" s="223"/>
      <c r="H97" s="224"/>
      <c r="I97" s="222"/>
      <c r="J97" s="223"/>
      <c r="K97" s="224"/>
      <c r="L97" s="222"/>
      <c r="M97" s="223"/>
      <c r="N97" s="224"/>
      <c r="O97" s="222"/>
      <c r="P97" s="223"/>
      <c r="Q97" s="224"/>
      <c r="R97" s="222"/>
      <c r="S97" s="223"/>
      <c r="T97" s="224"/>
      <c r="U97" s="222"/>
      <c r="V97" s="223"/>
      <c r="W97" s="224"/>
      <c r="X97" s="222">
        <f>4A!X96/4C!X97</f>
        <v>0.34465204895143803</v>
      </c>
      <c r="Y97" s="223">
        <f>4A!Y96/4C!Y97</f>
        <v>0.34465204895143803</v>
      </c>
      <c r="Z97" s="224"/>
      <c r="AA97" s="222">
        <f>4A!AA96/4C!AA97</f>
        <v>0.34465204895143803</v>
      </c>
      <c r="AB97" s="223">
        <f>4A!AB96/4C!AB97</f>
        <v>0.34465204895143803</v>
      </c>
      <c r="AC97" s="224"/>
      <c r="AD97" s="222"/>
      <c r="AE97" s="223"/>
      <c r="AF97" s="224"/>
      <c r="AG97" s="222"/>
      <c r="AH97" s="223"/>
      <c r="AI97" s="224"/>
    </row>
    <row r="98" spans="1:35" ht="16.5" hidden="1" outlineLevel="1">
      <c r="A98" s="217">
        <v>43800</v>
      </c>
      <c r="B98" s="714" t="s">
        <v>595</v>
      </c>
      <c r="C98" s="214"/>
      <c r="D98" s="212"/>
      <c r="E98" s="215"/>
      <c r="F98" s="214">
        <f>4A!F97/4C!F98</f>
        <v>0.04970408292967028</v>
      </c>
      <c r="G98" s="212">
        <f>4A!G97/4C!G98</f>
        <v>0.044023753819071317</v>
      </c>
      <c r="H98" s="215">
        <f>4A!H97/4C!H98</f>
        <v>0.23712201119974471</v>
      </c>
      <c r="I98" s="214">
        <f>4A!I97/4C!I98</f>
        <v>0.2646192768560342</v>
      </c>
      <c r="J98" s="212">
        <f>4A!J97/4C!J98</f>
        <v>0.2705025498997004</v>
      </c>
      <c r="K98" s="215">
        <f>4A!K97/4C!K98</f>
        <v>0.1496693205547306</v>
      </c>
      <c r="L98" s="214">
        <f>4A!L97/4C!L98</f>
        <v>0.21925889499797804</v>
      </c>
      <c r="M98" s="212">
        <f>4A!M97/4C!M98</f>
        <v>0.22264509756627995</v>
      </c>
      <c r="N98" s="215">
        <f>4A!N97/4C!N98</f>
        <v>0.1691373347890348</v>
      </c>
      <c r="O98" s="214">
        <f>4A!O97/4C!O98</f>
        <v>0.07973696691901978</v>
      </c>
      <c r="P98" s="212">
        <f>4A!P97/4C!P98</f>
        <v>0.07827514362260472</v>
      </c>
      <c r="Q98" s="215">
        <f>4A!Q97/4C!Q98</f>
        <v>0.12157188690968063</v>
      </c>
      <c r="R98" s="214">
        <f>4A!R97/4C!R98</f>
        <v>0.137352955433799</v>
      </c>
      <c r="S98" s="212">
        <f>4A!S97/4C!S98</f>
        <v>0.1366300805830428</v>
      </c>
      <c r="T98" s="215">
        <f>4A!T97/4C!T98</f>
        <v>0.14953981287987494</v>
      </c>
      <c r="U98" s="214">
        <f>4A!U97/4C!U98</f>
        <v>0.255722318075809</v>
      </c>
      <c r="V98" s="212">
        <f>4A!V97/4C!V98</f>
        <v>0.262941140410439</v>
      </c>
      <c r="W98" s="215">
        <f>4A!W97/4C!W98</f>
        <v>0.0578041265490166</v>
      </c>
      <c r="X98" s="214">
        <f>4A!X97/4C!X98</f>
        <v>0.39709405253290786</v>
      </c>
      <c r="Y98" s="212">
        <f>4A!Y97/4C!Y98</f>
        <v>0.3987708905548962</v>
      </c>
      <c r="Z98" s="215">
        <f>4A!Z97/4C!Z98</f>
        <v>0.37508897152946996</v>
      </c>
      <c r="AA98" s="214">
        <f>4A!AA97/4C!AA98</f>
        <v>0.23659482880832391</v>
      </c>
      <c r="AB98" s="212">
        <f>4A!AB97/4C!AB98</f>
        <v>0.24076186420248685</v>
      </c>
      <c r="AC98" s="215">
        <f>4A!AC97/4C!AC98</f>
        <v>0.16610200494592534</v>
      </c>
      <c r="AD98" s="214"/>
      <c r="AE98" s="212"/>
      <c r="AF98" s="215"/>
      <c r="AG98" s="214">
        <f>4A!AG97/4C!AG98</f>
        <v>0.23445505953114648</v>
      </c>
      <c r="AH98" s="212">
        <f>4A!AH97/4C!AH98</f>
        <v>0.23868918392436494</v>
      </c>
      <c r="AI98" s="215">
        <f>4A!AI97/4C!AI98</f>
        <v>0.16255464255046334</v>
      </c>
    </row>
    <row r="99" spans="1:35" ht="16.5" hidden="1" outlineLevel="1">
      <c r="A99" s="217">
        <v>43800</v>
      </c>
      <c r="B99" s="713" t="s">
        <v>596</v>
      </c>
      <c r="C99" s="222"/>
      <c r="D99" s="223"/>
      <c r="E99" s="224"/>
      <c r="F99" s="222">
        <f>4A!F98/4C!F99</f>
        <v>0.03801890562724606</v>
      </c>
      <c r="G99" s="223">
        <f>4A!G98/4C!G99</f>
        <v>0.03671491114475851</v>
      </c>
      <c r="H99" s="224">
        <f>4A!H98/4C!H99</f>
        <v>0.07147636913978093</v>
      </c>
      <c r="I99" s="222">
        <f>4A!I98/4C!I99</f>
        <v>0.1716749865444637</v>
      </c>
      <c r="J99" s="223">
        <f>4A!J98/4C!J99</f>
        <v>0.17342078751161508</v>
      </c>
      <c r="K99" s="224">
        <f>4A!K98/4C!K99</f>
        <v>0.10732402544608861</v>
      </c>
      <c r="L99" s="222">
        <f>4A!L98/4C!L99</f>
        <v>0.17844327745155764</v>
      </c>
      <c r="M99" s="223">
        <f>4A!M98/4C!M99</f>
        <v>0.18442164421172144</v>
      </c>
      <c r="N99" s="224">
        <f>4A!N98/4C!N99</f>
        <v>0.009600273194198747</v>
      </c>
      <c r="O99" s="222"/>
      <c r="P99" s="223"/>
      <c r="Q99" s="224"/>
      <c r="R99" s="222">
        <f>4A!R98/4C!R99</f>
        <v>0.061195325784254566</v>
      </c>
      <c r="S99" s="223">
        <f>4A!S98/4C!S99</f>
        <v>0.0610430696364583</v>
      </c>
      <c r="T99" s="224">
        <f>4A!T98/4C!T99</f>
        <v>0.07230662259239706</v>
      </c>
      <c r="U99" s="222">
        <f>4A!U98/4C!U99</f>
        <v>0.1275349959404254</v>
      </c>
      <c r="V99" s="223">
        <f>4A!V98/4C!V99</f>
        <v>0.13104512734094753</v>
      </c>
      <c r="W99" s="224">
        <f>4A!W98/4C!W99</f>
        <v>0.025984040441436252</v>
      </c>
      <c r="X99" s="222">
        <f>4A!X98/4C!X99</f>
        <v>0.4346593661622891</v>
      </c>
      <c r="Y99" s="223">
        <f>4A!Y98/4C!Y99</f>
        <v>0.43600096126504695</v>
      </c>
      <c r="Z99" s="224">
        <f>4A!Z98/4C!Z99</f>
        <v>0.16465204856243554</v>
      </c>
      <c r="AA99" s="222">
        <f>4A!AA98/4C!AA99</f>
        <v>0.1682409828543676</v>
      </c>
      <c r="AB99" s="223">
        <f>4A!AB98/4C!AB99</f>
        <v>0.17028064130306372</v>
      </c>
      <c r="AC99" s="224">
        <f>4A!AC98/4C!AC99</f>
        <v>0.09568136035341655</v>
      </c>
      <c r="AD99" s="222"/>
      <c r="AE99" s="223"/>
      <c r="AF99" s="224"/>
      <c r="AG99" s="222">
        <f>4A!AG98/4C!AG99</f>
        <v>0.16570371881148288</v>
      </c>
      <c r="AH99" s="223">
        <f>4A!AH98/4C!AH99</f>
        <v>0.16769118510250428</v>
      </c>
      <c r="AI99" s="224">
        <f>4A!AI98/4C!AI99</f>
        <v>0.09556350165870088</v>
      </c>
    </row>
    <row r="100" spans="1:35" ht="16.5" hidden="1" outlineLevel="1">
      <c r="A100" s="217">
        <v>43800</v>
      </c>
      <c r="B100" s="714" t="s">
        <v>597</v>
      </c>
      <c r="C100" s="214"/>
      <c r="D100" s="212"/>
      <c r="E100" s="215"/>
      <c r="F100" s="214">
        <f>4A!F99/4C!F100</f>
        <v>0</v>
      </c>
      <c r="G100" s="212"/>
      <c r="H100" s="215">
        <f>4A!H99/4C!H100</f>
        <v>0</v>
      </c>
      <c r="I100" s="214">
        <f>4A!I99/4C!I100</f>
        <v>0.20875131843284173</v>
      </c>
      <c r="J100" s="212">
        <f>4A!J99/4C!J100</f>
        <v>0.20855749373137927</v>
      </c>
      <c r="K100" s="215">
        <f>4A!K99/4C!K100</f>
        <v>0.24150149913806837</v>
      </c>
      <c r="L100" s="214">
        <f>4A!L99/4C!L100</f>
        <v>0.14810083245271122</v>
      </c>
      <c r="M100" s="212">
        <f>4A!M99/4C!M100</f>
        <v>0.14926757728612214</v>
      </c>
      <c r="N100" s="215">
        <f>4A!N99/4C!N100</f>
        <v>0.059240208722865485</v>
      </c>
      <c r="O100" s="214">
        <f>4A!O99/4C!O100</f>
        <v>0.05408127001139954</v>
      </c>
      <c r="P100" s="212">
        <f>4A!P99/4C!P100</f>
        <v>0.05408127001139954</v>
      </c>
      <c r="Q100" s="215"/>
      <c r="R100" s="214">
        <f>4A!R99/4C!R100</f>
        <v>0.23851273663802203</v>
      </c>
      <c r="S100" s="212">
        <f>4A!S99/4C!S100</f>
        <v>0.24574690549793</v>
      </c>
      <c r="T100" s="215">
        <f>4A!T99/4C!T100</f>
        <v>0.045788346408745746</v>
      </c>
      <c r="U100" s="214">
        <f>4A!U99/4C!U100</f>
        <v>0.4571442453775645</v>
      </c>
      <c r="V100" s="212">
        <f>4A!V99/4C!V100</f>
        <v>0.4815927382283674</v>
      </c>
      <c r="W100" s="215">
        <f>4A!W99/4C!W100</f>
        <v>0.039871678940764974</v>
      </c>
      <c r="X100" s="214"/>
      <c r="Y100" s="212"/>
      <c r="Z100" s="215"/>
      <c r="AA100" s="214">
        <f>4A!AA99/4C!AA100</f>
        <v>0.18448792896997232</v>
      </c>
      <c r="AB100" s="212">
        <f>4A!AB99/4C!AB100</f>
        <v>0.18494254646825717</v>
      </c>
      <c r="AC100" s="215">
        <f>4A!AC99/4C!AC100</f>
        <v>0.13285637734996092</v>
      </c>
      <c r="AD100" s="214"/>
      <c r="AE100" s="212"/>
      <c r="AF100" s="215"/>
      <c r="AG100" s="214">
        <f>4A!AG99/4C!AG100</f>
        <v>0.18448792896997232</v>
      </c>
      <c r="AH100" s="212">
        <f>4A!AH99/4C!AH100</f>
        <v>0.1849425464682572</v>
      </c>
      <c r="AI100" s="215">
        <f>4A!AI99/4C!AI100</f>
        <v>0.13285637734996092</v>
      </c>
    </row>
    <row r="101" spans="1:35" s="233" customFormat="1" ht="15" collapsed="1">
      <c r="A101" s="710">
        <v>43800</v>
      </c>
      <c r="B101" s="712" t="s">
        <v>598</v>
      </c>
      <c r="C101" s="225"/>
      <c r="D101" s="226"/>
      <c r="E101" s="227"/>
      <c r="F101" s="225">
        <f>4A!F100/4C!F101</f>
        <v>0.006294909393061929</v>
      </c>
      <c r="G101" s="226">
        <f>4A!G100/4C!G101</f>
        <v>0.006315912899698347</v>
      </c>
      <c r="H101" s="227">
        <f>4A!H100/4C!H101</f>
        <v>0.005990826918049622</v>
      </c>
      <c r="I101" s="225">
        <f>4A!I100/4C!I101</f>
        <v>0.06272814294106475</v>
      </c>
      <c r="J101" s="226">
        <f>4A!J100/4C!J101</f>
        <v>0.07349065071528972</v>
      </c>
      <c r="K101" s="227">
        <f>4A!K100/4C!K101</f>
        <v>0.0053510182647634906</v>
      </c>
      <c r="L101" s="225">
        <f>4A!L100/4C!L101</f>
        <v>0.050374571838866455</v>
      </c>
      <c r="M101" s="226">
        <f>4A!M100/4C!M101</f>
        <v>0.057231508729664114</v>
      </c>
      <c r="N101" s="227">
        <f>4A!N100/4C!N101</f>
        <v>0.009359362054123393</v>
      </c>
      <c r="O101" s="225">
        <f>4A!O100/4C!O101</f>
        <v>0.028640035565294635</v>
      </c>
      <c r="P101" s="226">
        <f>4A!P100/4C!P101</f>
        <v>0.026352272699588834</v>
      </c>
      <c r="Q101" s="227">
        <f>4A!Q100/4C!Q101</f>
        <v>0.12032031569705423</v>
      </c>
      <c r="R101" s="225">
        <f>4A!R100/4C!R101</f>
        <v>0.0012026405532406291</v>
      </c>
      <c r="S101" s="226">
        <f>4A!S100/4C!S101</f>
        <v>0.0013069868155125856</v>
      </c>
      <c r="T101" s="227">
        <f>4A!T100/4C!T101</f>
        <v>0.00046085624608479614</v>
      </c>
      <c r="U101" s="225">
        <f>4A!U100/4C!U101</f>
        <v>0.011811407926918753</v>
      </c>
      <c r="V101" s="226">
        <f>4A!V100/4C!V101</f>
        <v>0.014373105065083654</v>
      </c>
      <c r="W101" s="227">
        <f>4A!W100/4C!W101</f>
        <v>0.002754752889488302</v>
      </c>
      <c r="X101" s="225">
        <f>4A!X100/4C!X101</f>
        <v>0.41248139338298134</v>
      </c>
      <c r="Y101" s="226">
        <f>4A!Y100/4C!Y101</f>
        <v>0.4158462414030391</v>
      </c>
      <c r="Z101" s="227">
        <f>4A!Z100/4C!Z101</f>
        <v>0.2945011815667117</v>
      </c>
      <c r="AA101" s="225">
        <f>4A!AA100/4C!AA101</f>
        <v>0.15820396045092489</v>
      </c>
      <c r="AB101" s="226">
        <f>4A!AB100/4C!AB101</f>
        <v>0.15977677292624673</v>
      </c>
      <c r="AC101" s="227">
        <f>4A!AC100/4C!AC101</f>
        <v>0.10175528089470742</v>
      </c>
      <c r="AD101" s="225"/>
      <c r="AE101" s="226"/>
      <c r="AF101" s="227"/>
      <c r="AG101" s="225">
        <f>4A!AG100/4C!AG101</f>
        <v>0.055448713920127034</v>
      </c>
      <c r="AH101" s="226">
        <f>4A!AH100/4C!AH101</f>
        <v>0.0639209349943477</v>
      </c>
      <c r="AI101" s="227">
        <f>4A!AI100/4C!AI101</f>
        <v>0.0065227308874201</v>
      </c>
    </row>
    <row r="102" spans="1:35" ht="16.5" hidden="1" outlineLevel="1">
      <c r="A102" s="217">
        <v>43831</v>
      </c>
      <c r="B102" s="713" t="s">
        <v>574</v>
      </c>
      <c r="C102" s="214"/>
      <c r="D102" s="212"/>
      <c r="E102" s="215"/>
      <c r="F102" s="214">
        <f>4A!F101/4C!F102</f>
        <v>0.029230344695968916</v>
      </c>
      <c r="G102" s="212">
        <f>4A!G101/4C!G102</f>
        <v>0.02298328237680589</v>
      </c>
      <c r="H102" s="215">
        <f>4A!H101/4C!H102</f>
        <v>0.31234557690373116</v>
      </c>
      <c r="I102" s="214">
        <f>4A!I101/4C!I102</f>
        <v>0.7380488547534979</v>
      </c>
      <c r="J102" s="212">
        <f>4A!J101/4C!J102</f>
        <v>0.7653424153861507</v>
      </c>
      <c r="K102" s="215">
        <f>4A!K101/4C!K102</f>
        <v>0.45907436068093704</v>
      </c>
      <c r="L102" s="214">
        <f>4A!L101/4C!L102</f>
        <v>0.11213628536974539</v>
      </c>
      <c r="M102" s="212">
        <f>4A!M101/4C!M102</f>
        <v>0.1122508380213046</v>
      </c>
      <c r="N102" s="215">
        <f>4A!N101/4C!N102</f>
        <v>0.10991600143317813</v>
      </c>
      <c r="O102" s="214"/>
      <c r="P102" s="212"/>
      <c r="Q102" s="215"/>
      <c r="R102" s="214">
        <f>4A!R101/4C!R102</f>
        <v>0.12231879072135507</v>
      </c>
      <c r="S102" s="212">
        <f>4A!S101/4C!S102</f>
        <v>0.1335637648716604</v>
      </c>
      <c r="T102" s="215">
        <f>4A!T101/4C!T102</f>
        <v>0.03435719894500891</v>
      </c>
      <c r="U102" s="214">
        <f>4A!U101/4C!U102</f>
        <v>0.7577556323723746</v>
      </c>
      <c r="V102" s="212">
        <f>4A!V101/4C!V102</f>
        <v>0.7601524993685241</v>
      </c>
      <c r="W102" s="215">
        <f>4A!W101/4C!W102</f>
        <v>0</v>
      </c>
      <c r="X102" s="214"/>
      <c r="Y102" s="212"/>
      <c r="Z102" s="215"/>
      <c r="AA102" s="214">
        <f>4A!AA101/4C!AA102</f>
        <v>0.1060556589810257</v>
      </c>
      <c r="AB102" s="212">
        <f>4A!AB101/4C!AB102</f>
        <v>0.10453354220280471</v>
      </c>
      <c r="AC102" s="215">
        <f>4A!AC101/4C!AC102</f>
        <v>0.13871045248422922</v>
      </c>
      <c r="AD102" s="214"/>
      <c r="AE102" s="212"/>
      <c r="AF102" s="215"/>
      <c r="AG102" s="214">
        <f>4A!AG101/4C!AG102</f>
        <v>0.1060556589810257</v>
      </c>
      <c r="AH102" s="212">
        <f>4A!AH101/4C!AH102</f>
        <v>0.10453354220280474</v>
      </c>
      <c r="AI102" s="215">
        <f>4A!AI101/4C!AI102</f>
        <v>0.13871045248422922</v>
      </c>
    </row>
    <row r="103" spans="1:35" ht="16.5" hidden="1" outlineLevel="1">
      <c r="A103" s="217">
        <v>43831</v>
      </c>
      <c r="B103" s="714" t="s">
        <v>576</v>
      </c>
      <c r="C103" s="222"/>
      <c r="D103" s="223"/>
      <c r="E103" s="224"/>
      <c r="F103" s="222"/>
      <c r="G103" s="223"/>
      <c r="H103" s="224"/>
      <c r="I103" s="222">
        <f>4A!I102/4C!I103</f>
        <v>0.3477888209162708</v>
      </c>
      <c r="J103" s="223">
        <f>4A!J102/4C!J103</f>
        <v>0.09714567540670234</v>
      </c>
      <c r="K103" s="224">
        <f>4A!K102/4C!K103</f>
        <v>0.83505134291354</v>
      </c>
      <c r="L103" s="222">
        <f>4A!L102/4C!L103</f>
        <v>0.3510707454042818</v>
      </c>
      <c r="M103" s="223">
        <f>4A!M102/4C!M103</f>
        <v>0.4671702637638544</v>
      </c>
      <c r="N103" s="224">
        <f>4A!N102/4C!N103</f>
        <v>0.13742099932278987</v>
      </c>
      <c r="O103" s="222"/>
      <c r="P103" s="223"/>
      <c r="Q103" s="224"/>
      <c r="R103" s="222">
        <f>4A!R102/4C!R103</f>
        <v>0.5388431794132053</v>
      </c>
      <c r="S103" s="223">
        <f>4A!S102/4C!S103</f>
        <v>0.5388431794132053</v>
      </c>
      <c r="T103" s="224"/>
      <c r="U103" s="222">
        <f>4A!U102/4C!U103</f>
        <v>0.6426563221405943</v>
      </c>
      <c r="V103" s="223">
        <f>4A!V102/4C!V103</f>
        <v>0.4579065759400802</v>
      </c>
      <c r="W103" s="224">
        <f>4A!W102/4C!W103</f>
        <v>0.7780144903339886</v>
      </c>
      <c r="X103" s="222"/>
      <c r="Y103" s="223"/>
      <c r="Z103" s="224"/>
      <c r="AA103" s="222">
        <f>4A!AA102/4C!AA103</f>
        <v>0.34987452218453424</v>
      </c>
      <c r="AB103" s="223">
        <f>4A!AB102/4C!AB103</f>
        <v>0.3306695290427932</v>
      </c>
      <c r="AC103" s="224">
        <f>4A!AC102/4C!AC103</f>
        <v>0.3859263521348328</v>
      </c>
      <c r="AD103" s="222"/>
      <c r="AE103" s="223"/>
      <c r="AF103" s="224"/>
      <c r="AG103" s="222">
        <f>4A!AG102/4C!AG103</f>
        <v>0.34987452218453424</v>
      </c>
      <c r="AH103" s="223">
        <f>4A!AH102/4C!AH103</f>
        <v>0.3306695290427932</v>
      </c>
      <c r="AI103" s="224">
        <f>4A!AI102/4C!AI103</f>
        <v>0.38592635213483273</v>
      </c>
    </row>
    <row r="104" spans="1:35" ht="16.5" hidden="1" outlineLevel="1">
      <c r="A104" s="217">
        <v>43831</v>
      </c>
      <c r="B104" s="714" t="s">
        <v>577</v>
      </c>
      <c r="C104" s="214"/>
      <c r="D104" s="212"/>
      <c r="E104" s="215"/>
      <c r="F104" s="214"/>
      <c r="G104" s="212"/>
      <c r="H104" s="215"/>
      <c r="I104" s="214">
        <f>4A!I103/4C!I104</f>
        <v>0.11949790796373065</v>
      </c>
      <c r="J104" s="212">
        <f>4A!J103/4C!J104</f>
        <v>0.12071210416711896</v>
      </c>
      <c r="K104" s="215">
        <f>4A!K103/4C!K104</f>
        <v>0.08116109437827314</v>
      </c>
      <c r="L104" s="214">
        <f>4A!L103/4C!L104</f>
        <v>0.0859105916262812</v>
      </c>
      <c r="M104" s="212">
        <f>4A!M103/4C!M104</f>
        <v>0.08569703882305837</v>
      </c>
      <c r="N104" s="215">
        <f>4A!N103/4C!N104</f>
        <v>0.09307645220845252</v>
      </c>
      <c r="O104" s="214"/>
      <c r="P104" s="212"/>
      <c r="Q104" s="215"/>
      <c r="R104" s="214">
        <f>4A!R103/4C!R104</f>
        <v>0.10951952071441987</v>
      </c>
      <c r="S104" s="212">
        <f>4A!S103/4C!S104</f>
        <v>0.10880902507301778</v>
      </c>
      <c r="T104" s="215">
        <f>4A!T103/4C!T104</f>
        <v>0.1454373057495751</v>
      </c>
      <c r="U104" s="214">
        <f>4A!U103/4C!U104</f>
        <v>0.17804568760599435</v>
      </c>
      <c r="V104" s="212">
        <f>4A!V103/4C!V104</f>
        <v>0.17895253417853813</v>
      </c>
      <c r="W104" s="215">
        <f>4A!W103/4C!W104</f>
        <v>0.16464510252482176</v>
      </c>
      <c r="X104" s="214">
        <f>4A!X103/4C!X104</f>
        <v>0.4683744022086814</v>
      </c>
      <c r="Y104" s="212">
        <f>4A!Y103/4C!Y104</f>
        <v>0.469119907100547</v>
      </c>
      <c r="Z104" s="215">
        <f>4A!Z103/4C!Z104</f>
        <v>0.41746349491705237</v>
      </c>
      <c r="AA104" s="214">
        <f>4A!AA103/4C!AA104</f>
        <v>0.11590492401571836</v>
      </c>
      <c r="AB104" s="212">
        <f>4A!AB103/4C!AB104</f>
        <v>0.11678545468204718</v>
      </c>
      <c r="AC104" s="215">
        <f>4A!AC103/4C!AC104</f>
        <v>0.08734135570955688</v>
      </c>
      <c r="AD104" s="214"/>
      <c r="AE104" s="212"/>
      <c r="AF104" s="215"/>
      <c r="AG104" s="214">
        <f>4A!AG103/4C!AG104</f>
        <v>0.10961302916449497</v>
      </c>
      <c r="AH104" s="212">
        <f>4A!AH103/4C!AH104</f>
        <v>0.11039383197974832</v>
      </c>
      <c r="AI104" s="215">
        <f>4A!AI103/4C!AI104</f>
        <v>0.08452348011886221</v>
      </c>
    </row>
    <row r="105" spans="1:35" ht="16.5" hidden="1" outlineLevel="1">
      <c r="A105" s="217">
        <v>43831</v>
      </c>
      <c r="B105" s="713" t="s">
        <v>599</v>
      </c>
      <c r="C105" s="222"/>
      <c r="D105" s="223"/>
      <c r="E105" s="224"/>
      <c r="F105" s="222">
        <f>4A!F104/4C!F105</f>
        <v>1</v>
      </c>
      <c r="G105" s="223"/>
      <c r="H105" s="224">
        <f>4A!H104/4C!H105</f>
        <v>1</v>
      </c>
      <c r="I105" s="222">
        <f>4A!I104/4C!I105</f>
        <v>0.08434268634632656</v>
      </c>
      <c r="J105" s="223">
        <f>4A!J104/4C!J105</f>
        <v>0.0846744350896161</v>
      </c>
      <c r="K105" s="224">
        <f>4A!K104/4C!K105</f>
        <v>0.07872036128180139</v>
      </c>
      <c r="L105" s="222">
        <f>4A!L104/4C!L105</f>
        <v>0.5162203594005846</v>
      </c>
      <c r="M105" s="223">
        <f>4A!M104/4C!M105</f>
        <v>0.5254807090624607</v>
      </c>
      <c r="N105" s="224">
        <f>4A!N104/4C!N105</f>
        <v>0.34902785862039687</v>
      </c>
      <c r="O105" s="222">
        <f>4A!O104/4C!O105</f>
        <v>0.9976691927679069</v>
      </c>
      <c r="P105" s="223">
        <f>4A!P104/4C!P105</f>
        <v>0.9973625240461678</v>
      </c>
      <c r="Q105" s="224">
        <f>4A!Q104/4C!Q105</f>
        <v>1</v>
      </c>
      <c r="R105" s="222">
        <f>4A!R104/4C!R105</f>
        <v>0.8818901037500779</v>
      </c>
      <c r="S105" s="223">
        <f>4A!S104/4C!S105</f>
        <v>0.9102552464047035</v>
      </c>
      <c r="T105" s="224">
        <f>4A!T104/4C!T105</f>
        <v>0.40463270691344244</v>
      </c>
      <c r="U105" s="222">
        <f>4A!U104/4C!U105</f>
        <v>0.6648515815020908</v>
      </c>
      <c r="V105" s="223">
        <f>4A!V104/4C!V105</f>
        <v>0.6690656194428326</v>
      </c>
      <c r="W105" s="224">
        <f>4A!W104/4C!W105</f>
        <v>0.4138421728200649</v>
      </c>
      <c r="X105" s="222">
        <f>4A!X104/4C!X105</f>
        <v>0.8036106414557923</v>
      </c>
      <c r="Y105" s="223">
        <f>4A!Y104/4C!Y105</f>
        <v>0.8695007877873989</v>
      </c>
      <c r="Z105" s="224">
        <f>4A!Z104/4C!Z105</f>
        <v>0</v>
      </c>
      <c r="AA105" s="222">
        <f>4A!AA104/4C!AA105</f>
        <v>0.10299447559475514</v>
      </c>
      <c r="AB105" s="223">
        <f>4A!AB104/4C!AB105</f>
        <v>0.10372387035030012</v>
      </c>
      <c r="AC105" s="224">
        <f>4A!AC104/4C!AC105</f>
        <v>0.09061779658352291</v>
      </c>
      <c r="AD105" s="222"/>
      <c r="AE105" s="223"/>
      <c r="AF105" s="224"/>
      <c r="AG105" s="222">
        <f>4A!AG104/4C!AG105</f>
        <v>0.10272099229400157</v>
      </c>
      <c r="AH105" s="223">
        <f>4A!AH104/4C!AH105</f>
        <v>0.10343132479980212</v>
      </c>
      <c r="AI105" s="224">
        <f>4A!AI104/4C!AI105</f>
        <v>0.09066596761338526</v>
      </c>
    </row>
    <row r="106" spans="1:35" ht="16.5" hidden="1" outlineLevel="1">
      <c r="A106" s="217">
        <v>43831</v>
      </c>
      <c r="B106" s="714" t="s">
        <v>666</v>
      </c>
      <c r="C106" s="214"/>
      <c r="D106" s="212"/>
      <c r="E106" s="215"/>
      <c r="F106" s="214">
        <f>4A!F105/4C!F106</f>
        <v>0</v>
      </c>
      <c r="G106" s="212">
        <f>4A!G105/4C!G106</f>
        <v>0</v>
      </c>
      <c r="H106" s="215"/>
      <c r="I106" s="214">
        <f>4A!I105/4C!I106</f>
        <v>0.10552309403099543</v>
      </c>
      <c r="J106" s="212">
        <f>4A!J105/4C!J106</f>
        <v>0.13352297195676202</v>
      </c>
      <c r="K106" s="215">
        <f>4A!K105/4C!K106</f>
        <v>0</v>
      </c>
      <c r="L106" s="214">
        <f>4A!L105/4C!L106</f>
        <v>0.01670012935260327</v>
      </c>
      <c r="M106" s="212">
        <f>4A!M105/4C!M106</f>
        <v>0.02296506517625708</v>
      </c>
      <c r="N106" s="215">
        <f>4A!N105/4C!N106</f>
        <v>0</v>
      </c>
      <c r="O106" s="214">
        <f>4A!O105/4C!O106</f>
        <v>0.3473276961674593</v>
      </c>
      <c r="P106" s="212">
        <f>4A!P105/4C!P106</f>
        <v>0.3473276961674593</v>
      </c>
      <c r="Q106" s="215"/>
      <c r="R106" s="214">
        <f>4A!R105/4C!R106</f>
        <v>0.04175332895435024</v>
      </c>
      <c r="S106" s="212">
        <f>4A!S105/4C!S106</f>
        <v>0.05023261847486089</v>
      </c>
      <c r="T106" s="215">
        <f>4A!T105/4C!T106</f>
        <v>0</v>
      </c>
      <c r="U106" s="214">
        <f>4A!U105/4C!U106</f>
        <v>0</v>
      </c>
      <c r="V106" s="212">
        <f>4A!V105/4C!V106</f>
        <v>0</v>
      </c>
      <c r="W106" s="215">
        <f>4A!W105/4C!W106</f>
        <v>0</v>
      </c>
      <c r="X106" s="214"/>
      <c r="Y106" s="212"/>
      <c r="Z106" s="215"/>
      <c r="AA106" s="214">
        <f>4A!AA105/4C!AA106</f>
        <v>0.045829335171061136</v>
      </c>
      <c r="AB106" s="212">
        <f>4A!AB105/4C!AB106</f>
        <v>0.056260654353250665</v>
      </c>
      <c r="AC106" s="215">
        <f>4A!AC105/4C!AC106</f>
        <v>0</v>
      </c>
      <c r="AD106" s="214"/>
      <c r="AE106" s="212"/>
      <c r="AF106" s="215"/>
      <c r="AG106" s="214">
        <f>4A!AG105/4C!AG106</f>
        <v>0.04582933517106113</v>
      </c>
      <c r="AH106" s="212">
        <f>4A!AH105/4C!AH106</f>
        <v>0.056260654353250665</v>
      </c>
      <c r="AI106" s="215">
        <f>4A!AI105/4C!AI106</f>
        <v>0</v>
      </c>
    </row>
    <row r="107" spans="1:35" ht="16.5" hidden="1" outlineLevel="1">
      <c r="A107" s="217">
        <v>43831</v>
      </c>
      <c r="B107" s="714" t="s">
        <v>580</v>
      </c>
      <c r="C107" s="222"/>
      <c r="D107" s="223"/>
      <c r="E107" s="224"/>
      <c r="F107" s="222"/>
      <c r="G107" s="223"/>
      <c r="H107" s="224"/>
      <c r="I107" s="222">
        <f>4A!I106/4C!I107</f>
        <v>0.5271083335118687</v>
      </c>
      <c r="J107" s="223">
        <f>4A!J106/4C!J107</f>
        <v>0.5456994218695762</v>
      </c>
      <c r="K107" s="224">
        <f>4A!K106/4C!K107</f>
        <v>0</v>
      </c>
      <c r="L107" s="222">
        <f>4A!L106/4C!L107</f>
        <v>0.4056056533780995</v>
      </c>
      <c r="M107" s="223">
        <f>4A!M106/4C!M107</f>
        <v>0.38980459049728866</v>
      </c>
      <c r="N107" s="224">
        <f>4A!N106/4C!N107</f>
        <v>0.5238331260914301</v>
      </c>
      <c r="O107" s="222"/>
      <c r="P107" s="223"/>
      <c r="Q107" s="224"/>
      <c r="R107" s="222"/>
      <c r="S107" s="223"/>
      <c r="T107" s="224"/>
      <c r="U107" s="222">
        <f>4A!U106/4C!U107</f>
        <v>0.629522549919624</v>
      </c>
      <c r="V107" s="223">
        <f>4A!V106/4C!V107</f>
        <v>0.6483076651779909</v>
      </c>
      <c r="W107" s="224">
        <f>4A!W106/4C!W107</f>
        <v>0</v>
      </c>
      <c r="X107" s="222">
        <f>4A!X106/4C!X107</f>
        <v>0.7320960803088713</v>
      </c>
      <c r="Y107" s="223">
        <f>4A!Y106/4C!Y107</f>
        <v>0.7236635288591998</v>
      </c>
      <c r="Z107" s="224">
        <f>4A!Z106/4C!Z107</f>
        <v>1</v>
      </c>
      <c r="AA107" s="222">
        <f>4A!AA106/4C!AA107</f>
        <v>0.5384222427461796</v>
      </c>
      <c r="AB107" s="223">
        <f>4A!AB106/4C!AB107</f>
        <v>0.5502791479608866</v>
      </c>
      <c r="AC107" s="224">
        <f>4A!AC106/4C!AC107</f>
        <v>0.2914953759835117</v>
      </c>
      <c r="AD107" s="222"/>
      <c r="AE107" s="223"/>
      <c r="AF107" s="224"/>
      <c r="AG107" s="222">
        <f>4A!AG106/4C!AG107</f>
        <v>0.506411748635685</v>
      </c>
      <c r="AH107" s="223">
        <f>4A!AH106/4C!AH107</f>
        <v>0.5210851468094013</v>
      </c>
      <c r="AI107" s="224">
        <f>4A!AI106/4C!AI107</f>
        <v>0.21758326935914363</v>
      </c>
    </row>
    <row r="108" spans="1:35" ht="16.5" hidden="1" outlineLevel="1">
      <c r="A108" s="217">
        <v>43831</v>
      </c>
      <c r="B108" s="713" t="s">
        <v>581</v>
      </c>
      <c r="C108" s="214"/>
      <c r="D108" s="212"/>
      <c r="E108" s="215"/>
      <c r="F108" s="214">
        <f>4A!F107/4C!F108</f>
        <v>7.397472623718159E-05</v>
      </c>
      <c r="G108" s="212">
        <f>4A!G107/4C!G108</f>
        <v>7.656762206175985E-05</v>
      </c>
      <c r="H108" s="215">
        <f>4A!H107/4C!H108</f>
        <v>0</v>
      </c>
      <c r="I108" s="214">
        <f>4A!I107/4C!I108</f>
        <v>0.10433528152448453</v>
      </c>
      <c r="J108" s="212">
        <f>4A!J107/4C!J108</f>
        <v>0.10593187544747137</v>
      </c>
      <c r="K108" s="215">
        <f>4A!K107/4C!K108</f>
        <v>0.07943379397929178</v>
      </c>
      <c r="L108" s="214"/>
      <c r="M108" s="212"/>
      <c r="N108" s="215"/>
      <c r="O108" s="214">
        <f>4A!O107/4C!O108</f>
        <v>0.013203289284518452</v>
      </c>
      <c r="P108" s="212">
        <f>4A!P107/4C!P108</f>
        <v>0.013203289284518452</v>
      </c>
      <c r="Q108" s="215"/>
      <c r="R108" s="214">
        <f>4A!R107/4C!R108</f>
        <v>0.11119112657318324</v>
      </c>
      <c r="S108" s="212">
        <f>4A!S107/4C!S108</f>
        <v>0.11328506863812327</v>
      </c>
      <c r="T108" s="215">
        <f>4A!T107/4C!T108</f>
        <v>0.029555654897184192</v>
      </c>
      <c r="U108" s="214">
        <f>4A!U107/4C!U108</f>
        <v>0.08391148667751265</v>
      </c>
      <c r="V108" s="212">
        <f>4A!V107/4C!V108</f>
        <v>0.07918403763076712</v>
      </c>
      <c r="W108" s="215">
        <f>4A!W107/4C!W108</f>
        <v>0.17965977961103854</v>
      </c>
      <c r="X108" s="214"/>
      <c r="Y108" s="212"/>
      <c r="Z108" s="215"/>
      <c r="AA108" s="214">
        <f>4A!AA107/4C!AA108</f>
        <v>0.0997282319741257</v>
      </c>
      <c r="AB108" s="212">
        <f>4A!AB107/4C!AB108</f>
        <v>0.10112900189269036</v>
      </c>
      <c r="AC108" s="215">
        <f>4A!AC107/4C!AC108</f>
        <v>0.07742214548411279</v>
      </c>
      <c r="AD108" s="214"/>
      <c r="AE108" s="212"/>
      <c r="AF108" s="215"/>
      <c r="AG108" s="214">
        <f>4A!AG107/4C!AG108</f>
        <v>0.0997282319741257</v>
      </c>
      <c r="AH108" s="212">
        <f>4A!AH107/4C!AH108</f>
        <v>0.10112900189269036</v>
      </c>
      <c r="AI108" s="215">
        <f>4A!AI107/4C!AI108</f>
        <v>0.07742214548411278</v>
      </c>
    </row>
    <row r="109" spans="1:35" ht="16.5" hidden="1" outlineLevel="1">
      <c r="A109" s="217">
        <v>43831</v>
      </c>
      <c r="B109" s="714" t="s">
        <v>582</v>
      </c>
      <c r="C109" s="222"/>
      <c r="D109" s="223"/>
      <c r="E109" s="224"/>
      <c r="F109" s="222"/>
      <c r="G109" s="223"/>
      <c r="H109" s="224"/>
      <c r="I109" s="222"/>
      <c r="J109" s="223"/>
      <c r="K109" s="224"/>
      <c r="L109" s="222"/>
      <c r="M109" s="223"/>
      <c r="N109" s="224"/>
      <c r="O109" s="222">
        <f>4A!O108/4C!O109</f>
        <v>0.0500952953162722</v>
      </c>
      <c r="P109" s="223">
        <f>4A!P108/4C!P109</f>
        <v>0.04802425997781287</v>
      </c>
      <c r="Q109" s="224">
        <f>4A!Q108/4C!Q109</f>
        <v>0.1624138025707082</v>
      </c>
      <c r="R109" s="222"/>
      <c r="S109" s="223"/>
      <c r="T109" s="224"/>
      <c r="U109" s="222"/>
      <c r="V109" s="223"/>
      <c r="W109" s="224"/>
      <c r="X109" s="222"/>
      <c r="Y109" s="223"/>
      <c r="Z109" s="224"/>
      <c r="AA109" s="222"/>
      <c r="AB109" s="223"/>
      <c r="AC109" s="224"/>
      <c r="AD109" s="222"/>
      <c r="AE109" s="223"/>
      <c r="AF109" s="224"/>
      <c r="AG109" s="222"/>
      <c r="AH109" s="223"/>
      <c r="AI109" s="224"/>
    </row>
    <row r="110" spans="1:35" ht="16.5" hidden="1" outlineLevel="1">
      <c r="A110" s="217">
        <v>43831</v>
      </c>
      <c r="B110" s="714" t="s">
        <v>584</v>
      </c>
      <c r="C110" s="214"/>
      <c r="D110" s="212"/>
      <c r="E110" s="215"/>
      <c r="F110" s="214">
        <f>4A!F109/4C!F110</f>
        <v>0.027789233061268258</v>
      </c>
      <c r="G110" s="212">
        <f>4A!G109/4C!G110</f>
        <v>0.027934488769866705</v>
      </c>
      <c r="H110" s="215">
        <f>4A!H109/4C!H110</f>
        <v>0.004547960887564896</v>
      </c>
      <c r="I110" s="214">
        <f>4A!I109/4C!I110</f>
        <v>0.18603892570070177</v>
      </c>
      <c r="J110" s="212">
        <f>4A!J109/4C!J110</f>
        <v>0.18645526583909605</v>
      </c>
      <c r="K110" s="215">
        <f>4A!K109/4C!K110</f>
        <v>0.1483559269668498</v>
      </c>
      <c r="L110" s="214">
        <f>4A!L109/4C!L110</f>
        <v>0.0788098993689554</v>
      </c>
      <c r="M110" s="212">
        <f>4A!M109/4C!M110</f>
        <v>0.08101760188485221</v>
      </c>
      <c r="N110" s="215">
        <f>4A!N109/4C!N110</f>
        <v>0.06888274577108591</v>
      </c>
      <c r="O110" s="214">
        <f>4A!O109/4C!O110</f>
        <v>0.14829383946169622</v>
      </c>
      <c r="P110" s="212">
        <f>4A!P109/4C!P110</f>
        <v>0.14419582451626398</v>
      </c>
      <c r="Q110" s="215">
        <f>4A!Q109/4C!Q110</f>
        <v>0.5177890666817191</v>
      </c>
      <c r="R110" s="214">
        <f>4A!R109/4C!R110</f>
        <v>0.1584641534930942</v>
      </c>
      <c r="S110" s="212">
        <f>4A!S109/4C!S110</f>
        <v>0.14986452829863983</v>
      </c>
      <c r="T110" s="215">
        <f>4A!T109/4C!T110</f>
        <v>0.3190874477967357</v>
      </c>
      <c r="U110" s="214">
        <f>4A!U109/4C!U110</f>
        <v>0.16286357283574507</v>
      </c>
      <c r="V110" s="212">
        <f>4A!V109/4C!V110</f>
        <v>0.16150653160977166</v>
      </c>
      <c r="W110" s="215">
        <f>4A!W109/4C!W110</f>
        <v>0.24168583909580266</v>
      </c>
      <c r="X110" s="214">
        <f>4A!X109/4C!X110</f>
        <v>0.11409828536933167</v>
      </c>
      <c r="Y110" s="212">
        <f>4A!Y109/4C!Y110</f>
        <v>0.11662841440387114</v>
      </c>
      <c r="Z110" s="215">
        <f>4A!Z109/4C!Z110</f>
        <v>0.03183817636189744</v>
      </c>
      <c r="AA110" s="214">
        <f>4A!AA109/4C!AA110</f>
        <v>0.17557500718661387</v>
      </c>
      <c r="AB110" s="212">
        <f>4A!AB109/4C!AB110</f>
        <v>0.1759871914250187</v>
      </c>
      <c r="AC110" s="215">
        <f>4A!AC109/4C!AC110</f>
        <v>0.1390290057282452</v>
      </c>
      <c r="AD110" s="214"/>
      <c r="AE110" s="212"/>
      <c r="AF110" s="215"/>
      <c r="AG110" s="214">
        <f>4A!AG109/4C!AG110</f>
        <v>0.17565728733103816</v>
      </c>
      <c r="AH110" s="212">
        <f>4A!AH109/4C!AH110</f>
        <v>0.17606513143627817</v>
      </c>
      <c r="AI110" s="215">
        <f>4A!AI109/4C!AI110</f>
        <v>0.1394149191180322</v>
      </c>
    </row>
    <row r="111" spans="1:35" ht="16.5" hidden="1" outlineLevel="1">
      <c r="A111" s="217">
        <v>43831</v>
      </c>
      <c r="B111" s="713" t="s">
        <v>585</v>
      </c>
      <c r="C111" s="222"/>
      <c r="D111" s="223"/>
      <c r="E111" s="224"/>
      <c r="F111" s="222">
        <f>4A!F110/4C!F111</f>
        <v>0.020056684323601033</v>
      </c>
      <c r="G111" s="223">
        <f>4A!G110/4C!G111</f>
        <v>0.018634242300762185</v>
      </c>
      <c r="H111" s="224">
        <f>4A!H110/4C!H111</f>
        <v>0.1881743455680139</v>
      </c>
      <c r="I111" s="222">
        <f>4A!I110/4C!I111</f>
        <v>0.050872280540834924</v>
      </c>
      <c r="J111" s="223">
        <f>4A!J110/4C!J111</f>
        <v>0.05059845462806649</v>
      </c>
      <c r="K111" s="224">
        <f>4A!K110/4C!K111</f>
        <v>0.057730856634004214</v>
      </c>
      <c r="L111" s="222">
        <f>4A!L110/4C!L111</f>
        <v>1</v>
      </c>
      <c r="M111" s="223">
        <f>4A!M110/4C!M111</f>
        <v>1</v>
      </c>
      <c r="N111" s="224"/>
      <c r="O111" s="222">
        <f>4A!O110/4C!O111</f>
        <v>0.021134687683574255</v>
      </c>
      <c r="P111" s="223">
        <f>4A!P110/4C!P111</f>
        <v>0.02173028938445256</v>
      </c>
      <c r="Q111" s="224">
        <f>4A!Q110/4C!Q111</f>
        <v>0</v>
      </c>
      <c r="R111" s="222">
        <f>4A!R110/4C!R111</f>
        <v>0.006042043966489872</v>
      </c>
      <c r="S111" s="223">
        <f>4A!S110/4C!S111</f>
        <v>0.006091005921242214</v>
      </c>
      <c r="T111" s="224">
        <f>4A!T110/4C!T111</f>
        <v>0</v>
      </c>
      <c r="U111" s="222">
        <f>4A!U110/4C!U111</f>
        <v>0.12027784303221657</v>
      </c>
      <c r="V111" s="223">
        <f>4A!V110/4C!V111</f>
        <v>0.12029187559761625</v>
      </c>
      <c r="W111" s="224">
        <f>4A!W110/4C!W111</f>
        <v>0</v>
      </c>
      <c r="X111" s="222"/>
      <c r="Y111" s="223"/>
      <c r="Z111" s="224"/>
      <c r="AA111" s="222">
        <f>4A!AA110/4C!AA111</f>
        <v>0.03622533368441509</v>
      </c>
      <c r="AB111" s="223">
        <f>4A!AB110/4C!AB111</f>
        <v>0.03514889652676537</v>
      </c>
      <c r="AC111" s="224">
        <f>4A!AC110/4C!AC111</f>
        <v>0.08150152254982218</v>
      </c>
      <c r="AD111" s="222"/>
      <c r="AE111" s="223"/>
      <c r="AF111" s="224"/>
      <c r="AG111" s="222">
        <f>4A!AG110/4C!AG111</f>
        <v>0.03622533368441509</v>
      </c>
      <c r="AH111" s="223">
        <f>4A!AH110/4C!AH111</f>
        <v>0.03514889652676537</v>
      </c>
      <c r="AI111" s="224">
        <f>4A!AI110/4C!AI111</f>
        <v>0.08150152254982218</v>
      </c>
    </row>
    <row r="112" spans="1:35" ht="16.5" hidden="1" outlineLevel="1">
      <c r="A112" s="217">
        <v>43831</v>
      </c>
      <c r="B112" s="714" t="s">
        <v>586</v>
      </c>
      <c r="C112" s="214"/>
      <c r="D112" s="212"/>
      <c r="E112" s="215"/>
      <c r="F112" s="214">
        <f>4A!F111/4C!F112</f>
        <v>0</v>
      </c>
      <c r="G112" s="212">
        <f>4A!G111/4C!G112</f>
        <v>0</v>
      </c>
      <c r="H112" s="212"/>
      <c r="I112" s="214">
        <f>4A!I111/4C!I112</f>
        <v>0.4922406130287597</v>
      </c>
      <c r="J112" s="212">
        <f>4A!J111/4C!J112</f>
        <v>0.4991402397131819</v>
      </c>
      <c r="K112" s="215">
        <f>4A!K111/4C!K112</f>
        <v>0</v>
      </c>
      <c r="L112" s="214"/>
      <c r="M112" s="212"/>
      <c r="N112" s="215"/>
      <c r="O112" s="214"/>
      <c r="P112" s="212"/>
      <c r="Q112" s="215"/>
      <c r="R112" s="214"/>
      <c r="S112" s="212"/>
      <c r="T112" s="215"/>
      <c r="U112" s="214">
        <f>4A!U111/4C!U112</f>
        <v>0</v>
      </c>
      <c r="V112" s="212">
        <f>4A!V111/4C!V112</f>
        <v>0</v>
      </c>
      <c r="W112" s="215">
        <f>4A!W111/4C!W112</f>
        <v>0</v>
      </c>
      <c r="X112" s="214"/>
      <c r="Y112" s="212"/>
      <c r="Z112" s="215"/>
      <c r="AA112" s="214">
        <f>4A!AA111/4C!AA112</f>
        <v>0.45809592411145544</v>
      </c>
      <c r="AB112" s="212">
        <f>4A!AB111/4C!AB112</f>
        <v>0.464065747862209</v>
      </c>
      <c r="AC112" s="215">
        <f>4A!AC111/4C!AC112</f>
        <v>0</v>
      </c>
      <c r="AD112" s="214"/>
      <c r="AE112" s="212"/>
      <c r="AF112" s="215"/>
      <c r="AG112" s="214">
        <f>4A!AG111/4C!AG112</f>
        <v>0.45809592411145544</v>
      </c>
      <c r="AH112" s="212">
        <f>4A!AH111/4C!AH112</f>
        <v>0.464065747862209</v>
      </c>
      <c r="AI112" s="215">
        <f>4A!AI111/4C!AI112</f>
        <v>0</v>
      </c>
    </row>
    <row r="113" spans="1:35" ht="16.5" hidden="1" outlineLevel="1">
      <c r="A113" s="217">
        <v>43831</v>
      </c>
      <c r="B113" s="714" t="s">
        <v>587</v>
      </c>
      <c r="C113" s="222"/>
      <c r="D113" s="223"/>
      <c r="E113" s="224"/>
      <c r="F113" s="222">
        <f>4A!F112/4C!F113</f>
        <v>0.05703621058170128</v>
      </c>
      <c r="G113" s="223">
        <f>4A!G112/4C!G113</f>
        <v>0.0591992114468207</v>
      </c>
      <c r="H113" s="224">
        <f>4A!H112/4C!H113</f>
        <v>0</v>
      </c>
      <c r="I113" s="222">
        <f>4A!I112/4C!I113</f>
        <v>0.09507056225769568</v>
      </c>
      <c r="J113" s="223">
        <f>4A!J112/4C!J113</f>
        <v>0.09599675410539132</v>
      </c>
      <c r="K113" s="224">
        <f>4A!K112/4C!K113</f>
        <v>0.05061398111321421</v>
      </c>
      <c r="L113" s="222">
        <f>4A!L112/4C!L113</f>
        <v>0.1346018889004882</v>
      </c>
      <c r="M113" s="223">
        <f>4A!M112/4C!M113</f>
        <v>0.13707203440454582</v>
      </c>
      <c r="N113" s="224">
        <f>4A!N112/4C!N113</f>
        <v>0.06996356212907723</v>
      </c>
      <c r="O113" s="222">
        <f>4A!O112/4C!O113</f>
        <v>0.10076138204107542</v>
      </c>
      <c r="P113" s="223">
        <f>4A!P112/4C!P113</f>
        <v>0.10271912520427158</v>
      </c>
      <c r="Q113" s="224">
        <f>4A!Q112/4C!Q113</f>
        <v>0</v>
      </c>
      <c r="R113" s="222">
        <f>4A!R112/4C!R113</f>
        <v>0.12347200239663637</v>
      </c>
      <c r="S113" s="223">
        <f>4A!S112/4C!S113</f>
        <v>0.12453640617779553</v>
      </c>
      <c r="T113" s="224">
        <f>4A!T112/4C!T113</f>
        <v>0.057002023531489525</v>
      </c>
      <c r="U113" s="222">
        <f>4A!U112/4C!U113</f>
        <v>0.205057922992431</v>
      </c>
      <c r="V113" s="223">
        <f>4A!V112/4C!V113</f>
        <v>0.2039289510887451</v>
      </c>
      <c r="W113" s="224">
        <f>4A!W112/4C!W113</f>
        <v>0.22553673110956685</v>
      </c>
      <c r="X113" s="222">
        <f>4A!X112/4C!X113</f>
        <v>0.3852543363974076</v>
      </c>
      <c r="Y113" s="223">
        <f>4A!Y112/4C!Y113</f>
        <v>0.3883712091851458</v>
      </c>
      <c r="Z113" s="224">
        <f>4A!Z112/4C!Z113</f>
        <v>0.2898731787957984</v>
      </c>
      <c r="AA113" s="222">
        <f>4A!AA112/4C!AA113</f>
        <v>0.12354376201283507</v>
      </c>
      <c r="AB113" s="223">
        <f>4A!AB112/4C!AB113</f>
        <v>0.12531403162923627</v>
      </c>
      <c r="AC113" s="224">
        <f>4A!AC112/4C!AC113</f>
        <v>0.06805692390575477</v>
      </c>
      <c r="AD113" s="222"/>
      <c r="AE113" s="223"/>
      <c r="AF113" s="224"/>
      <c r="AG113" s="222">
        <f>4A!AG112/4C!AG113</f>
        <v>0.12011040184765143</v>
      </c>
      <c r="AH113" s="223">
        <f>4A!AH112/4C!AH113</f>
        <v>0.12186562515171201</v>
      </c>
      <c r="AI113" s="224">
        <f>4A!AI112/4C!AI113</f>
        <v>0.06507767485158111</v>
      </c>
    </row>
    <row r="114" spans="1:35" ht="16.5" hidden="1" outlineLevel="1">
      <c r="A114" s="217">
        <v>43831</v>
      </c>
      <c r="B114" s="713" t="s">
        <v>588</v>
      </c>
      <c r="C114" s="214"/>
      <c r="D114" s="212"/>
      <c r="E114" s="215"/>
      <c r="F114" s="214">
        <f>4A!F113/4C!F114</f>
        <v>0.004483259308469091</v>
      </c>
      <c r="G114" s="212">
        <f>4A!G113/4C!G114</f>
        <v>0.004803188031492734</v>
      </c>
      <c r="H114" s="215">
        <f>4A!H113/4C!H114</f>
        <v>0</v>
      </c>
      <c r="I114" s="214">
        <f>4A!I113/4C!I114</f>
        <v>1</v>
      </c>
      <c r="J114" s="212">
        <f>4A!J113/4C!J114</f>
        <v>1</v>
      </c>
      <c r="K114" s="215"/>
      <c r="L114" s="214"/>
      <c r="M114" s="212"/>
      <c r="N114" s="215"/>
      <c r="O114" s="214">
        <f>4A!O113/4C!O114</f>
        <v>0.04527849304331157</v>
      </c>
      <c r="P114" s="212">
        <f>4A!P113/4C!P114</f>
        <v>0.045015686188145033</v>
      </c>
      <c r="Q114" s="215">
        <f>4A!Q113/4C!Q114</f>
        <v>0.06802537087004344</v>
      </c>
      <c r="R114" s="214">
        <f>4A!R113/4C!R114</f>
        <v>1</v>
      </c>
      <c r="S114" s="212">
        <f>4A!S113/4C!S114</f>
        <v>1</v>
      </c>
      <c r="T114" s="215"/>
      <c r="U114" s="214">
        <f>4A!U113/4C!U114</f>
        <v>0.9279686572068357</v>
      </c>
      <c r="V114" s="212">
        <f>4A!V113/4C!V114</f>
        <v>0.9279686572068357</v>
      </c>
      <c r="W114" s="215"/>
      <c r="X114" s="214"/>
      <c r="Y114" s="212"/>
      <c r="Z114" s="215"/>
      <c r="AA114" s="214">
        <f>4A!AA113/4C!AA114</f>
        <v>0.6137825328127138</v>
      </c>
      <c r="AB114" s="212">
        <f>4A!AB113/4C!AB114</f>
        <v>0.6300639274860685</v>
      </c>
      <c r="AC114" s="215">
        <f>4A!AC113/4C!AC114</f>
        <v>0</v>
      </c>
      <c r="AD114" s="214"/>
      <c r="AE114" s="212"/>
      <c r="AF114" s="215"/>
      <c r="AG114" s="214">
        <f>4A!AG113/4C!AG114</f>
        <v>0.6137825328127139</v>
      </c>
      <c r="AH114" s="212">
        <f>4A!AH113/4C!AH114</f>
        <v>0.6300639274860685</v>
      </c>
      <c r="AI114" s="215">
        <f>4A!AI113/4C!AI114</f>
        <v>0</v>
      </c>
    </row>
    <row r="115" spans="1:35" ht="16.5" hidden="1" outlineLevel="1">
      <c r="A115" s="217">
        <v>43831</v>
      </c>
      <c r="B115" s="714" t="s">
        <v>589</v>
      </c>
      <c r="C115" s="222"/>
      <c r="D115" s="223"/>
      <c r="E115" s="224"/>
      <c r="F115" s="222">
        <f>4A!F114/4C!F115</f>
        <v>0.04141300025575028</v>
      </c>
      <c r="G115" s="223">
        <f>4A!G114/4C!G115</f>
        <v>0.047743010484915124</v>
      </c>
      <c r="H115" s="224">
        <f>4A!H114/4C!H115</f>
        <v>0</v>
      </c>
      <c r="I115" s="222">
        <f>4A!I114/4C!I115</f>
        <v>0.20643328241657694</v>
      </c>
      <c r="J115" s="223">
        <f>4A!J114/4C!J115</f>
        <v>0.20903462402674716</v>
      </c>
      <c r="K115" s="224">
        <f>4A!K114/4C!K115</f>
        <v>0.09124255908905504</v>
      </c>
      <c r="L115" s="222">
        <f>4A!L114/4C!L115</f>
        <v>0.047133423399814585</v>
      </c>
      <c r="M115" s="223">
        <f>4A!M114/4C!M115</f>
        <v>0.047133423399814585</v>
      </c>
      <c r="N115" s="224"/>
      <c r="O115" s="222"/>
      <c r="P115" s="223"/>
      <c r="Q115" s="224"/>
      <c r="R115" s="222">
        <f>4A!R114/4C!R115</f>
        <v>0.17413362008243194</v>
      </c>
      <c r="S115" s="223">
        <f>4A!S114/4C!S115</f>
        <v>0.1724237766976151</v>
      </c>
      <c r="T115" s="224">
        <f>4A!T114/4C!T115</f>
        <v>0.3044773140478709</v>
      </c>
      <c r="U115" s="222">
        <f>4A!U114/4C!U115</f>
        <v>0.22700352067908158</v>
      </c>
      <c r="V115" s="223">
        <f>4A!V114/4C!V115</f>
        <v>0.2295281195212375</v>
      </c>
      <c r="W115" s="224">
        <f>4A!W114/4C!W115</f>
        <v>0.10138809317385783</v>
      </c>
      <c r="X115" s="222">
        <f>4A!X114/4C!X115</f>
        <v>0.41580636586791064</v>
      </c>
      <c r="Y115" s="223">
        <f>4A!Y114/4C!Y115</f>
        <v>0.4218694857396407</v>
      </c>
      <c r="Z115" s="224">
        <f>4A!Z114/4C!Z115</f>
        <v>0.19655234191617904</v>
      </c>
      <c r="AA115" s="222">
        <f>4A!AA114/4C!AA115</f>
        <v>0.2109426073556226</v>
      </c>
      <c r="AB115" s="223">
        <f>4A!AB114/4C!AB115</f>
        <v>0.21356663686257787</v>
      </c>
      <c r="AC115" s="224">
        <f>4A!AC114/4C!AC115</f>
        <v>0.0946743949151514</v>
      </c>
      <c r="AD115" s="222"/>
      <c r="AE115" s="223"/>
      <c r="AF115" s="224"/>
      <c r="AG115" s="222">
        <f>4A!AG114/4C!AG115</f>
        <v>0.20506515222209115</v>
      </c>
      <c r="AH115" s="223">
        <f>4A!AH114/4C!AH115</f>
        <v>0.20762092842921606</v>
      </c>
      <c r="AI115" s="224">
        <f>4A!AI114/4C!AI115</f>
        <v>0.09108822138494678</v>
      </c>
    </row>
    <row r="116" spans="1:35" ht="16.5" hidden="1" outlineLevel="1">
      <c r="A116" s="217">
        <v>43831</v>
      </c>
      <c r="B116" s="714" t="s">
        <v>590</v>
      </c>
      <c r="C116" s="214"/>
      <c r="D116" s="212"/>
      <c r="E116" s="215"/>
      <c r="F116" s="214">
        <f>4A!F115/4C!F116</f>
        <v>0.29184206811401314</v>
      </c>
      <c r="G116" s="212">
        <f>4A!G115/4C!G116</f>
        <v>0.29599074515376395</v>
      </c>
      <c r="H116" s="215">
        <f>4A!H115/4C!H116</f>
        <v>0.24081980628534436</v>
      </c>
      <c r="I116" s="214">
        <f>4A!I115/4C!I116</f>
        <v>0.44654023011208754</v>
      </c>
      <c r="J116" s="212">
        <f>4A!J115/4C!J116</f>
        <v>0.5359551562269881</v>
      </c>
      <c r="K116" s="215">
        <f>4A!K115/4C!K116</f>
        <v>0.16919878606253608</v>
      </c>
      <c r="L116" s="214">
        <f>4A!L115/4C!L116</f>
        <v>0.34950922333574796</v>
      </c>
      <c r="M116" s="212">
        <f>4A!M115/4C!M116</f>
        <v>0.3660840968794074</v>
      </c>
      <c r="N116" s="215">
        <f>4A!N115/4C!N116</f>
        <v>0.28439835858658613</v>
      </c>
      <c r="O116" s="214">
        <f>4A!O115/4C!O116</f>
        <v>0.3570736216061284</v>
      </c>
      <c r="P116" s="212">
        <f>4A!P115/4C!P116</f>
        <v>0.36634138071209243</v>
      </c>
      <c r="Q116" s="215">
        <f>4A!Q115/4C!Q116</f>
        <v>0.09168609765688819</v>
      </c>
      <c r="R116" s="214">
        <f>4A!R115/4C!R116</f>
        <v>0.1498571220738029</v>
      </c>
      <c r="S116" s="212">
        <f>4A!S115/4C!S116</f>
        <v>0.15149891082248293</v>
      </c>
      <c r="T116" s="215">
        <f>4A!T115/4C!T116</f>
        <v>0.13817103936379327</v>
      </c>
      <c r="U116" s="214">
        <f>4A!U115/4C!U116</f>
        <v>0.29823832760915775</v>
      </c>
      <c r="V116" s="212">
        <f>4A!V115/4C!V116</f>
        <v>0.33598607905790917</v>
      </c>
      <c r="W116" s="215">
        <f>4A!W115/4C!W116</f>
        <v>0.17359947394446462</v>
      </c>
      <c r="X116" s="214"/>
      <c r="Y116" s="212"/>
      <c r="Z116" s="215"/>
      <c r="AA116" s="214">
        <f>4A!AA115/4C!AA116</f>
        <v>0.40515485891620534</v>
      </c>
      <c r="AB116" s="212">
        <f>4A!AB115/4C!AB116</f>
        <v>0.46147894782043564</v>
      </c>
      <c r="AC116" s="215">
        <f>4A!AC115/4C!AC116</f>
        <v>0.20313045036217472</v>
      </c>
      <c r="AD116" s="214"/>
      <c r="AE116" s="212"/>
      <c r="AF116" s="215"/>
      <c r="AG116" s="214">
        <f>4A!AG115/4C!AG116</f>
        <v>0.40515485891620534</v>
      </c>
      <c r="AH116" s="212">
        <f>4A!AH115/4C!AH116</f>
        <v>0.46147894782043564</v>
      </c>
      <c r="AI116" s="215">
        <f>4A!AI115/4C!AI116</f>
        <v>0.20313045036217472</v>
      </c>
    </row>
    <row r="117" spans="1:35" ht="16.5" hidden="1" outlineLevel="1">
      <c r="A117" s="217">
        <v>43831</v>
      </c>
      <c r="B117" s="713" t="s">
        <v>591</v>
      </c>
      <c r="C117" s="222"/>
      <c r="D117" s="223"/>
      <c r="E117" s="224"/>
      <c r="F117" s="222"/>
      <c r="G117" s="223"/>
      <c r="H117" s="224"/>
      <c r="I117" s="222">
        <f>4A!I116/4C!I117</f>
        <v>0.10039626487819431</v>
      </c>
      <c r="J117" s="223">
        <f>4A!J116/4C!J117</f>
        <v>0.11517596141052065</v>
      </c>
      <c r="K117" s="224">
        <f>4A!K116/4C!K117</f>
        <v>0.006200956203683186</v>
      </c>
      <c r="L117" s="222">
        <f>4A!L116/4C!L117</f>
        <v>0.18472324942437013</v>
      </c>
      <c r="M117" s="223">
        <f>4A!M116/4C!M117</f>
        <v>0.12688527041574307</v>
      </c>
      <c r="N117" s="224">
        <f>4A!N116/4C!N117</f>
        <v>0.28080015423630206</v>
      </c>
      <c r="O117" s="222"/>
      <c r="P117" s="223"/>
      <c r="Q117" s="224"/>
      <c r="R117" s="222"/>
      <c r="S117" s="223"/>
      <c r="T117" s="224"/>
      <c r="U117" s="222"/>
      <c r="V117" s="223"/>
      <c r="W117" s="224"/>
      <c r="X117" s="222"/>
      <c r="Y117" s="223"/>
      <c r="Z117" s="224"/>
      <c r="AA117" s="222">
        <f>4A!AA116/4C!AA117</f>
        <v>0.10367801667806897</v>
      </c>
      <c r="AB117" s="223">
        <f>4A!AB116/4C!AB117</f>
        <v>0.11550864228191628</v>
      </c>
      <c r="AC117" s="224">
        <f>4A!AC116/4C!AC117</f>
        <v>0.03390164670704885</v>
      </c>
      <c r="AD117" s="222"/>
      <c r="AE117" s="223"/>
      <c r="AF117" s="224"/>
      <c r="AG117" s="222">
        <f>4A!AG116/4C!AG117</f>
        <v>0.10367801667806896</v>
      </c>
      <c r="AH117" s="223">
        <f>4A!AH116/4C!AH117</f>
        <v>0.11550864228191625</v>
      </c>
      <c r="AI117" s="224">
        <f>4A!AI116/4C!AI117</f>
        <v>0.033901646707048844</v>
      </c>
    </row>
    <row r="118" spans="1:35" ht="16.5" hidden="1" outlineLevel="1">
      <c r="A118" s="217">
        <v>43831</v>
      </c>
      <c r="B118" s="714" t="s">
        <v>592</v>
      </c>
      <c r="C118" s="214"/>
      <c r="D118" s="212"/>
      <c r="E118" s="215"/>
      <c r="F118" s="214"/>
      <c r="G118" s="212"/>
      <c r="H118" s="215"/>
      <c r="I118" s="214"/>
      <c r="J118" s="212"/>
      <c r="K118" s="215"/>
      <c r="L118" s="214">
        <f>4A!L117/4C!L118</f>
        <v>1</v>
      </c>
      <c r="M118" s="212">
        <f>4A!M117/4C!M118</f>
        <v>1</v>
      </c>
      <c r="N118" s="215"/>
      <c r="O118" s="214"/>
      <c r="P118" s="212"/>
      <c r="Q118" s="215"/>
      <c r="R118" s="214"/>
      <c r="S118" s="212"/>
      <c r="T118" s="215"/>
      <c r="U118" s="214"/>
      <c r="V118" s="212"/>
      <c r="W118" s="215"/>
      <c r="X118" s="214">
        <f>4A!X117/4C!X118</f>
        <v>0.8005127895912791</v>
      </c>
      <c r="Y118" s="212">
        <f>4A!Y117/4C!Y118</f>
        <v>0.8005127895912791</v>
      </c>
      <c r="Z118" s="215"/>
      <c r="AA118" s="214">
        <f>4A!AA117/4C!AA118</f>
        <v>0.8322446739624593</v>
      </c>
      <c r="AB118" s="212">
        <f>4A!AB117/4C!AB118</f>
        <v>0.8322446739624593</v>
      </c>
      <c r="AC118" s="215"/>
      <c r="AD118" s="214"/>
      <c r="AE118" s="212"/>
      <c r="AF118" s="215"/>
      <c r="AG118" s="214">
        <f>4A!AG117/4C!AG118</f>
        <v>1</v>
      </c>
      <c r="AH118" s="212">
        <f>4A!AH117/4C!AH118</f>
        <v>1</v>
      </c>
      <c r="AI118" s="215"/>
    </row>
    <row r="119" spans="1:35" ht="16.5" hidden="1" outlineLevel="1">
      <c r="A119" s="217">
        <v>43831</v>
      </c>
      <c r="B119" s="714" t="s">
        <v>593</v>
      </c>
      <c r="C119" s="222"/>
      <c r="D119" s="223"/>
      <c r="E119" s="224"/>
      <c r="F119" s="222"/>
      <c r="G119" s="223"/>
      <c r="H119" s="224"/>
      <c r="I119" s="222"/>
      <c r="J119" s="223"/>
      <c r="K119" s="224"/>
      <c r="L119" s="222"/>
      <c r="M119" s="223"/>
      <c r="N119" s="224"/>
      <c r="O119" s="222">
        <f>4A!O118/4C!O119</f>
        <v>0.029631185187917623</v>
      </c>
      <c r="P119" s="223">
        <f>4A!P118/4C!P119</f>
        <v>0.028641538418809856</v>
      </c>
      <c r="Q119" s="224">
        <f>4A!Q118/4C!Q119</f>
        <v>0.06455255456064869</v>
      </c>
      <c r="R119" s="222"/>
      <c r="S119" s="223"/>
      <c r="T119" s="224"/>
      <c r="U119" s="222"/>
      <c r="V119" s="223"/>
      <c r="W119" s="224"/>
      <c r="X119" s="222"/>
      <c r="Y119" s="223"/>
      <c r="Z119" s="224"/>
      <c r="AA119" s="222"/>
      <c r="AB119" s="223"/>
      <c r="AC119" s="224"/>
      <c r="AD119" s="222"/>
      <c r="AE119" s="223"/>
      <c r="AF119" s="224"/>
      <c r="AG119" s="222"/>
      <c r="AH119" s="223"/>
      <c r="AI119" s="224"/>
    </row>
    <row r="120" spans="1:35" ht="16.5" hidden="1" outlineLevel="1">
      <c r="A120" s="217">
        <v>43831</v>
      </c>
      <c r="B120" s="713" t="s">
        <v>594</v>
      </c>
      <c r="C120" s="214"/>
      <c r="D120" s="212"/>
      <c r="E120" s="215"/>
      <c r="F120" s="214"/>
      <c r="G120" s="212"/>
      <c r="H120" s="215"/>
      <c r="I120" s="214">
        <f>4A!I119/4C!I120</f>
        <v>0.6204214717722881</v>
      </c>
      <c r="J120" s="212">
        <f>4A!J119/4C!J120</f>
        <v>0.6204214717722881</v>
      </c>
      <c r="K120" s="215"/>
      <c r="L120" s="214">
        <f>4A!L119/4C!L120</f>
        <v>0.9672993251823935</v>
      </c>
      <c r="M120" s="212">
        <f>4A!M119/4C!M120</f>
        <v>0.9666279651498352</v>
      </c>
      <c r="N120" s="215">
        <f>4A!N119/4C!N120</f>
        <v>1</v>
      </c>
      <c r="O120" s="214">
        <f>4A!O119/4C!O120</f>
        <v>0.15708092661883694</v>
      </c>
      <c r="P120" s="212">
        <f>4A!P119/4C!P120</f>
        <v>0.17893308367391095</v>
      </c>
      <c r="Q120" s="215">
        <f>4A!Q119/4C!Q120</f>
        <v>0.15373292069508038</v>
      </c>
      <c r="R120" s="214"/>
      <c r="S120" s="212"/>
      <c r="T120" s="215"/>
      <c r="U120" s="214">
        <f>4A!U119/4C!U120</f>
        <v>0.9845943519227941</v>
      </c>
      <c r="V120" s="212">
        <f>4A!V119/4C!V120</f>
        <v>0.9845943519227941</v>
      </c>
      <c r="W120" s="215"/>
      <c r="X120" s="214"/>
      <c r="Y120" s="212"/>
      <c r="Z120" s="215"/>
      <c r="AA120" s="170">
        <f>4A!AA119/4C!AA120</f>
        <v>0.7000009266619627</v>
      </c>
      <c r="AB120" s="212">
        <f>4A!AB119/4C!AB120</f>
        <v>0.6986099298927191</v>
      </c>
      <c r="AC120" s="215">
        <f>4A!AC119/4C!AC120</f>
        <v>1</v>
      </c>
      <c r="AD120" s="214"/>
      <c r="AE120" s="212"/>
      <c r="AF120" s="215"/>
      <c r="AG120" s="214">
        <f>4A!AG119/4C!AG120</f>
        <v>0.7000009266619628</v>
      </c>
      <c r="AH120" s="212">
        <f>4A!AH119/4C!AH120</f>
        <v>0.6986099298927192</v>
      </c>
      <c r="AI120" s="215">
        <f>4A!AI119/4C!AI120</f>
        <v>1</v>
      </c>
    </row>
    <row r="121" spans="1:35" ht="16.5" hidden="1" outlineLevel="1">
      <c r="A121" s="217">
        <v>43831</v>
      </c>
      <c r="B121" s="714" t="s">
        <v>670</v>
      </c>
      <c r="C121" s="222"/>
      <c r="D121" s="223"/>
      <c r="E121" s="224"/>
      <c r="F121" s="222"/>
      <c r="G121" s="223"/>
      <c r="H121" s="224"/>
      <c r="I121" s="222"/>
      <c r="J121" s="223"/>
      <c r="K121" s="224"/>
      <c r="L121" s="222"/>
      <c r="M121" s="223"/>
      <c r="N121" s="224"/>
      <c r="O121" s="222"/>
      <c r="P121" s="223"/>
      <c r="Q121" s="224"/>
      <c r="R121" s="222"/>
      <c r="S121" s="223"/>
      <c r="T121" s="224"/>
      <c r="U121" s="222"/>
      <c r="V121" s="223"/>
      <c r="W121" s="224"/>
      <c r="X121" s="222">
        <f>4A!X120/4C!X121</f>
        <v>0.30504468673247315</v>
      </c>
      <c r="Y121" s="223">
        <f>4A!Y120/4C!Y121</f>
        <v>0.30504468673247315</v>
      </c>
      <c r="Z121" s="224"/>
      <c r="AA121" s="222">
        <f>4A!AA120/4C!AA121</f>
        <v>0.30504468673247315</v>
      </c>
      <c r="AB121" s="223">
        <f>4A!AB120/4C!AB121</f>
        <v>0.30504468673247315</v>
      </c>
      <c r="AC121" s="224"/>
      <c r="AD121" s="222"/>
      <c r="AE121" s="223"/>
      <c r="AF121" s="224"/>
      <c r="AG121" s="222"/>
      <c r="AH121" s="223"/>
      <c r="AI121" s="224"/>
    </row>
    <row r="122" spans="1:35" ht="16.5" hidden="1" outlineLevel="1">
      <c r="A122" s="217">
        <v>43831</v>
      </c>
      <c r="B122" s="714" t="s">
        <v>595</v>
      </c>
      <c r="C122" s="214"/>
      <c r="D122" s="212"/>
      <c r="E122" s="215"/>
      <c r="F122" s="214">
        <f>4A!F121/4C!F122</f>
        <v>0.049777608426487985</v>
      </c>
      <c r="G122" s="212">
        <f>4A!G121/4C!G122</f>
        <v>0.04417719055570356</v>
      </c>
      <c r="H122" s="215">
        <f>4A!H121/4C!H122</f>
        <v>0.21835944173761132</v>
      </c>
      <c r="I122" s="214">
        <f>4A!I121/4C!I122</f>
        <v>0.26153867785406126</v>
      </c>
      <c r="J122" s="212">
        <f>4A!J121/4C!J122</f>
        <v>0.26704947379206745</v>
      </c>
      <c r="K122" s="215">
        <f>4A!K121/4C!K122</f>
        <v>0.15306585676018725</v>
      </c>
      <c r="L122" s="214">
        <f>4A!L121/4C!L122</f>
        <v>0.21912007995905547</v>
      </c>
      <c r="M122" s="212">
        <f>4A!M121/4C!M122</f>
        <v>0.2225100364256093</v>
      </c>
      <c r="N122" s="215">
        <f>4A!N121/4C!N122</f>
        <v>0.17086792241169124</v>
      </c>
      <c r="O122" s="214">
        <f>4A!O121/4C!O122</f>
        <v>0.07760088379130853</v>
      </c>
      <c r="P122" s="212">
        <f>4A!P121/4C!P122</f>
        <v>0.07901264191772664</v>
      </c>
      <c r="Q122" s="215">
        <f>4A!Q121/4C!Q122</f>
        <v>0.0027276398058494918</v>
      </c>
      <c r="R122" s="214">
        <f>4A!R121/4C!R122</f>
        <v>0.13838885764007697</v>
      </c>
      <c r="S122" s="212">
        <f>4A!S121/4C!S122</f>
        <v>0.1376614038153087</v>
      </c>
      <c r="T122" s="215">
        <f>4A!T121/4C!T122</f>
        <v>0.15131215201565262</v>
      </c>
      <c r="U122" s="214">
        <f>4A!U121/4C!U122</f>
        <v>0.2497754799287961</v>
      </c>
      <c r="V122" s="212">
        <f>4A!V121/4C!V122</f>
        <v>0.2564521700064139</v>
      </c>
      <c r="W122" s="215">
        <f>4A!W121/4C!W122</f>
        <v>0.051487159142482426</v>
      </c>
      <c r="X122" s="214">
        <f>4A!X121/4C!X122</f>
        <v>0.3921883288349268</v>
      </c>
      <c r="Y122" s="212">
        <f>4A!Y121/4C!Y122</f>
        <v>0.3930826140855084</v>
      </c>
      <c r="Z122" s="215">
        <f>4A!Z121/4C!Z122</f>
        <v>0.37993666805141524</v>
      </c>
      <c r="AA122" s="214">
        <f>4A!AA121/4C!AA122</f>
        <v>0.23529891945819212</v>
      </c>
      <c r="AB122" s="212">
        <f>4A!AB121/4C!AB122</f>
        <v>0.2393458360232349</v>
      </c>
      <c r="AC122" s="215">
        <f>4A!AC121/4C!AC122</f>
        <v>0.16817085226387607</v>
      </c>
      <c r="AD122" s="214"/>
      <c r="AE122" s="212"/>
      <c r="AF122" s="215"/>
      <c r="AG122" s="214">
        <f>4A!AG121/4C!AG122</f>
        <v>0.23320531105561434</v>
      </c>
      <c r="AH122" s="212">
        <f>4A!AH121/4C!AH122</f>
        <v>0.23731891266427566</v>
      </c>
      <c r="AI122" s="215">
        <f>4A!AI121/4C!AI122</f>
        <v>0.16478096759989694</v>
      </c>
    </row>
    <row r="123" spans="1:35" ht="16.5" hidden="1" outlineLevel="1">
      <c r="A123" s="217">
        <v>43831</v>
      </c>
      <c r="B123" s="713" t="s">
        <v>596</v>
      </c>
      <c r="C123" s="222"/>
      <c r="D123" s="223"/>
      <c r="E123" s="224"/>
      <c r="F123" s="222">
        <f>4A!F122/4C!F123</f>
        <v>0.03608605063660236</v>
      </c>
      <c r="G123" s="223">
        <f>4A!G122/4C!G123</f>
        <v>0.03512019541986301</v>
      </c>
      <c r="H123" s="224">
        <f>4A!H122/4C!H123</f>
        <v>0.06150566270620428</v>
      </c>
      <c r="I123" s="222">
        <f>4A!I122/4C!I123</f>
        <v>0.17192686330899018</v>
      </c>
      <c r="J123" s="223">
        <f>4A!J122/4C!J123</f>
        <v>0.17340534913809133</v>
      </c>
      <c r="K123" s="224">
        <f>4A!K122/4C!K123</f>
        <v>0.11763571404310802</v>
      </c>
      <c r="L123" s="222">
        <f>4A!L122/4C!L123</f>
        <v>0.1774020048292325</v>
      </c>
      <c r="M123" s="223">
        <f>4A!M122/4C!M123</f>
        <v>0.18324516183585315</v>
      </c>
      <c r="N123" s="224">
        <f>4A!N122/4C!N123</f>
        <v>0.00977025616342245</v>
      </c>
      <c r="O123" s="222"/>
      <c r="P123" s="223"/>
      <c r="Q123" s="224"/>
      <c r="R123" s="222">
        <f>4A!R122/4C!R123</f>
        <v>0.06162893402539806</v>
      </c>
      <c r="S123" s="223">
        <f>4A!S122/4C!S123</f>
        <v>0.06151208409383679</v>
      </c>
      <c r="T123" s="224">
        <f>4A!T122/4C!T123</f>
        <v>0.0697328542297539</v>
      </c>
      <c r="U123" s="222">
        <f>4A!U122/4C!U123</f>
        <v>0.1275786173077843</v>
      </c>
      <c r="V123" s="223">
        <f>4A!V122/4C!V123</f>
        <v>0.1307305093142318</v>
      </c>
      <c r="W123" s="224">
        <f>4A!W122/4C!W123</f>
        <v>0.028556918278966406</v>
      </c>
      <c r="X123" s="222">
        <f>4A!X122/4C!X123</f>
        <v>0.43563766436020385</v>
      </c>
      <c r="Y123" s="223">
        <f>4A!Y122/4C!Y123</f>
        <v>0.4369876217489662</v>
      </c>
      <c r="Z123" s="224">
        <f>4A!Z122/4C!Z123</f>
        <v>0.16476471811806742</v>
      </c>
      <c r="AA123" s="222">
        <f>4A!AA122/4C!AA123</f>
        <v>0.1684026258929767</v>
      </c>
      <c r="AB123" s="223">
        <f>4A!AB122/4C!AB123</f>
        <v>0.17021081641723176</v>
      </c>
      <c r="AC123" s="224">
        <f>4A!AC122/4C!AC123</f>
        <v>0.10405195328716757</v>
      </c>
      <c r="AD123" s="222"/>
      <c r="AE123" s="223"/>
      <c r="AF123" s="224"/>
      <c r="AG123" s="222">
        <f>4A!AG122/4C!AG123</f>
        <v>0.16587837854054954</v>
      </c>
      <c r="AH123" s="223">
        <f>4A!AH122/4C!AH123</f>
        <v>0.1676323774586647</v>
      </c>
      <c r="AI123" s="224">
        <f>4A!AI122/4C!AI123</f>
        <v>0.10394869789371912</v>
      </c>
    </row>
    <row r="124" spans="1:35" ht="16.5" hidden="1" outlineLevel="1">
      <c r="A124" s="217">
        <v>43831</v>
      </c>
      <c r="B124" s="714" t="s">
        <v>597</v>
      </c>
      <c r="C124" s="214"/>
      <c r="D124" s="212"/>
      <c r="E124" s="215"/>
      <c r="F124" s="214">
        <f>4A!F123/4C!F124</f>
        <v>0</v>
      </c>
      <c r="G124" s="212"/>
      <c r="H124" s="215">
        <f>4A!H123/4C!H124</f>
        <v>0</v>
      </c>
      <c r="I124" s="214">
        <f>4A!I123/4C!I124</f>
        <v>0.20361979778135278</v>
      </c>
      <c r="J124" s="212">
        <f>4A!J123/4C!J124</f>
        <v>0.20340122249240006</v>
      </c>
      <c r="K124" s="215">
        <f>4A!K123/4C!K124</f>
        <v>0.24150149913806837</v>
      </c>
      <c r="L124" s="214">
        <f>4A!L123/4C!L124</f>
        <v>0.14451237898739588</v>
      </c>
      <c r="M124" s="212">
        <f>4A!M123/4C!M124</f>
        <v>0.1456881282470984</v>
      </c>
      <c r="N124" s="215">
        <f>4A!N123/4C!N124</f>
        <v>0.05676733933383983</v>
      </c>
      <c r="O124" s="214">
        <f>4A!O123/4C!O124</f>
        <v>0.053206394319403494</v>
      </c>
      <c r="P124" s="212">
        <f>4A!P123/4C!P124</f>
        <v>0.053206394319403494</v>
      </c>
      <c r="Q124" s="215"/>
      <c r="R124" s="214">
        <f>4A!R123/4C!R124</f>
        <v>0.2263657589421047</v>
      </c>
      <c r="S124" s="212">
        <f>4A!S123/4C!S124</f>
        <v>0.23288394761137948</v>
      </c>
      <c r="T124" s="215">
        <f>4A!T123/4C!T124</f>
        <v>0.04589795327062446</v>
      </c>
      <c r="U124" s="214">
        <f>4A!U123/4C!U124</f>
        <v>0.45818416840233883</v>
      </c>
      <c r="V124" s="212">
        <f>4A!V123/4C!V124</f>
        <v>0.48294043240686324</v>
      </c>
      <c r="W124" s="215">
        <f>4A!W123/4C!W124</f>
        <v>0.04000840101798794</v>
      </c>
      <c r="X124" s="214"/>
      <c r="Y124" s="212"/>
      <c r="Z124" s="215"/>
      <c r="AA124" s="214">
        <f>4A!AA123/4C!AA124</f>
        <v>0.18001138802282063</v>
      </c>
      <c r="AB124" s="212">
        <f>4A!AB123/4C!AB124</f>
        <v>0.18045670659530103</v>
      </c>
      <c r="AC124" s="215">
        <f>4A!AC123/4C!AC124</f>
        <v>0.12950569539348808</v>
      </c>
      <c r="AD124" s="214"/>
      <c r="AE124" s="212"/>
      <c r="AF124" s="215"/>
      <c r="AG124" s="214">
        <f>4A!AG123/4C!AG124</f>
        <v>0.18001138802282063</v>
      </c>
      <c r="AH124" s="212">
        <f>4A!AH123/4C!AH124</f>
        <v>0.18045670659530103</v>
      </c>
      <c r="AI124" s="215">
        <f>4A!AI123/4C!AI124</f>
        <v>0.12950569539348808</v>
      </c>
    </row>
    <row r="125" spans="1:35" s="711" customFormat="1" ht="15" collapsed="1">
      <c r="A125" s="710">
        <v>43831</v>
      </c>
      <c r="B125" s="712" t="s">
        <v>598</v>
      </c>
      <c r="C125" s="230"/>
      <c r="D125" s="228"/>
      <c r="E125" s="229"/>
      <c r="F125" s="230">
        <f>4A!F124/4C!F125</f>
        <v>0.03178328013690259</v>
      </c>
      <c r="G125" s="228">
        <f>4A!G124/4C!G125</f>
        <v>0.03046857730117391</v>
      </c>
      <c r="H125" s="229">
        <f>4A!H124/4C!H125</f>
        <v>0.10218695950822534</v>
      </c>
      <c r="I125" s="230">
        <f>4A!I124/4C!I125</f>
        <v>0.1645534577041191</v>
      </c>
      <c r="J125" s="228">
        <f>4A!J124/4C!J125</f>
        <v>0.1659534577847552</v>
      </c>
      <c r="K125" s="229">
        <f>4A!K124/4C!K125</f>
        <v>0.10722958996756103</v>
      </c>
      <c r="L125" s="230">
        <f>4A!L124/4C!L125</f>
        <v>0.14535558696056752</v>
      </c>
      <c r="M125" s="228">
        <f>4A!M124/4C!M125</f>
        <v>0.14732299949776256</v>
      </c>
      <c r="N125" s="229">
        <f>4A!N124/4C!N125</f>
        <v>0.09940487597597863</v>
      </c>
      <c r="O125" s="230">
        <f>4A!O124/4C!O125</f>
        <v>0.26040463175464335</v>
      </c>
      <c r="P125" s="228">
        <f>4A!P124/4C!P125</f>
        <v>0.24781819187653495</v>
      </c>
      <c r="Q125" s="229">
        <f>4A!Q124/4C!Q125</f>
        <v>0.4534055408418238</v>
      </c>
      <c r="R125" s="230">
        <f>4A!R124/4C!R125</f>
        <v>0.13416320071729534</v>
      </c>
      <c r="S125" s="228">
        <f>4A!S124/4C!S125</f>
        <v>0.13346003076758178</v>
      </c>
      <c r="T125" s="229">
        <f>4A!T124/4C!T125</f>
        <v>0.15007084610133148</v>
      </c>
      <c r="U125" s="230">
        <f>4A!U124/4C!U125</f>
        <v>0.22141790201652742</v>
      </c>
      <c r="V125" s="228">
        <f>4A!V124/4C!V125</f>
        <v>0.22094481507650102</v>
      </c>
      <c r="W125" s="229">
        <f>4A!W124/4C!W125</f>
        <v>0.2308181264905398</v>
      </c>
      <c r="X125" s="230">
        <f>4A!X124/4C!X125</f>
        <v>0.4094233225747316</v>
      </c>
      <c r="Y125" s="228">
        <f>4A!Y124/4C!Y125</f>
        <v>0.4124721824063857</v>
      </c>
      <c r="Z125" s="229">
        <f>4A!Z124/4C!Z125</f>
        <v>0.3006653264907357</v>
      </c>
      <c r="AA125" s="230">
        <f>4A!AA124/4C!AA125</f>
        <v>0.1572608930918053</v>
      </c>
      <c r="AB125" s="228">
        <f>4A!AB124/4C!AB125</f>
        <v>0.15876889822299278</v>
      </c>
      <c r="AC125" s="229">
        <f>4A!AC124/4C!AC125</f>
        <v>0.10594909334744859</v>
      </c>
      <c r="AD125" s="230"/>
      <c r="AE125" s="228"/>
      <c r="AF125" s="229"/>
      <c r="AG125" s="230">
        <f>4A!AG124/4C!AG125</f>
        <v>0.15449200063004273</v>
      </c>
      <c r="AH125" s="228">
        <f>4A!AH124/4C!AH125</f>
        <v>0.15597938121858937</v>
      </c>
      <c r="AI125" s="229">
        <f>4A!AI124/4C!AI125</f>
        <v>0.10390760318827137</v>
      </c>
    </row>
    <row r="126" spans="1:35" ht="16.5" hidden="1" outlineLevel="1">
      <c r="A126" s="217">
        <v>43862</v>
      </c>
      <c r="B126" s="713" t="s">
        <v>574</v>
      </c>
      <c r="C126" s="214"/>
      <c r="D126" s="212"/>
      <c r="E126" s="215"/>
      <c r="F126" s="214">
        <f>4A!F125/4C!F126</f>
        <v>0.028277475760273257</v>
      </c>
      <c r="G126" s="212">
        <f>4A!G125/4C!G126</f>
        <v>0.022158517469307828</v>
      </c>
      <c r="H126" s="215">
        <f>4A!H125/4C!H126</f>
        <v>0.3096984029897991</v>
      </c>
      <c r="I126" s="214">
        <f>4A!I125/4C!I126</f>
        <v>0.7372782381473896</v>
      </c>
      <c r="J126" s="212">
        <f>4A!J125/4C!J126</f>
        <v>0.7612318520475975</v>
      </c>
      <c r="K126" s="215">
        <f>4A!K125/4C!K126</f>
        <v>0.5587112753572736</v>
      </c>
      <c r="L126" s="214">
        <f>4A!L125/4C!L126</f>
        <v>0.11170288046039079</v>
      </c>
      <c r="M126" s="212">
        <f>4A!M125/4C!M126</f>
        <v>0.11125403179370459</v>
      </c>
      <c r="N126" s="215">
        <f>4A!N125/4C!N126</f>
        <v>0.12041668338980697</v>
      </c>
      <c r="O126" s="214"/>
      <c r="P126" s="212"/>
      <c r="Q126" s="215"/>
      <c r="R126" s="214">
        <f>4A!R125/4C!R126</f>
        <v>0.0996751205046439</v>
      </c>
      <c r="S126" s="212">
        <f>4A!S125/4C!S126</f>
        <v>0.10633393715927675</v>
      </c>
      <c r="T126" s="215">
        <f>4A!T125/4C!T126</f>
        <v>0.0343598566420717</v>
      </c>
      <c r="U126" s="214">
        <f>4A!U125/4C!U126</f>
        <v>0.7604053020251496</v>
      </c>
      <c r="V126" s="212">
        <f>4A!V125/4C!V126</f>
        <v>0.7628245400441424</v>
      </c>
      <c r="W126" s="215">
        <f>4A!W125/4C!W126</f>
        <v>0</v>
      </c>
      <c r="X126" s="214"/>
      <c r="Y126" s="212"/>
      <c r="Z126" s="215"/>
      <c r="AA126" s="214">
        <f>4A!AA125/4C!AA126</f>
        <v>0.10512064507751567</v>
      </c>
      <c r="AB126" s="212">
        <f>4A!AB125/4C!AB126</f>
        <v>0.10279560914623474</v>
      </c>
      <c r="AC126" s="215">
        <f>4A!AC125/4C!AC126</f>
        <v>0.15475897962757582</v>
      </c>
      <c r="AD126" s="214"/>
      <c r="AE126" s="212"/>
      <c r="AF126" s="215"/>
      <c r="AG126" s="214">
        <f>4A!AG125/4C!AG126</f>
        <v>0.10512064507751569</v>
      </c>
      <c r="AH126" s="212">
        <f>4A!AH125/4C!AH126</f>
        <v>0.10279560914623474</v>
      </c>
      <c r="AI126" s="215">
        <f>4A!AI125/4C!AI126</f>
        <v>0.15475897962757582</v>
      </c>
    </row>
    <row r="127" spans="1:35" ht="16.5" hidden="1" outlineLevel="1">
      <c r="A127" s="217">
        <v>43862</v>
      </c>
      <c r="B127" s="714" t="s">
        <v>576</v>
      </c>
      <c r="C127" s="222"/>
      <c r="D127" s="223"/>
      <c r="E127" s="224"/>
      <c r="F127" s="222"/>
      <c r="G127" s="223"/>
      <c r="H127" s="224"/>
      <c r="I127" s="222">
        <f>4A!I126/4C!I127</f>
        <v>0.34775544786711876</v>
      </c>
      <c r="J127" s="223">
        <f>4A!J126/4C!J127</f>
        <v>0.09683593118551892</v>
      </c>
      <c r="K127" s="224">
        <f>4A!K126/4C!K127</f>
        <v>0.83505134291354</v>
      </c>
      <c r="L127" s="222">
        <f>4A!L126/4C!L127</f>
        <v>0.35908327100976634</v>
      </c>
      <c r="M127" s="223">
        <f>4A!M126/4C!M127</f>
        <v>0.48640793230443036</v>
      </c>
      <c r="N127" s="224">
        <f>4A!N126/4C!N127</f>
        <v>0.13325360987745216</v>
      </c>
      <c r="O127" s="222"/>
      <c r="P127" s="223"/>
      <c r="Q127" s="224"/>
      <c r="R127" s="222">
        <f>4A!R126/4C!R127</f>
        <v>0.5403401262796269</v>
      </c>
      <c r="S127" s="223">
        <f>4A!S126/4C!S127</f>
        <v>0.5403401262796269</v>
      </c>
      <c r="T127" s="224"/>
      <c r="U127" s="222">
        <f>4A!U126/4C!U127</f>
        <v>0.6426632092207851</v>
      </c>
      <c r="V127" s="223">
        <f>4A!V126/4C!V127</f>
        <v>0.45731790481979573</v>
      </c>
      <c r="W127" s="224">
        <f>4A!W126/4C!W127</f>
        <v>0.7780144903339886</v>
      </c>
      <c r="X127" s="222"/>
      <c r="Y127" s="223"/>
      <c r="Z127" s="224"/>
      <c r="AA127" s="222">
        <f>4A!AA126/4C!AA127</f>
        <v>0.35488104369833656</v>
      </c>
      <c r="AB127" s="223">
        <f>4A!AB126/4C!AB127</f>
        <v>0.33899147704491844</v>
      </c>
      <c r="AC127" s="224">
        <f>4A!AC126/4C!AC127</f>
        <v>0.3840196592019185</v>
      </c>
      <c r="AD127" s="222"/>
      <c r="AE127" s="223"/>
      <c r="AF127" s="224"/>
      <c r="AG127" s="222">
        <f>4A!AG126/4C!AG127</f>
        <v>0.35488104369833656</v>
      </c>
      <c r="AH127" s="223">
        <f>4A!AH126/4C!AH127</f>
        <v>0.33899147704491844</v>
      </c>
      <c r="AI127" s="224">
        <f>4A!AI126/4C!AI127</f>
        <v>0.3840196592019185</v>
      </c>
    </row>
    <row r="128" spans="1:35" ht="16.5" hidden="1" outlineLevel="1">
      <c r="A128" s="217">
        <v>43862</v>
      </c>
      <c r="B128" s="714" t="s">
        <v>577</v>
      </c>
      <c r="C128" s="214"/>
      <c r="D128" s="212"/>
      <c r="E128" s="215"/>
      <c r="F128" s="214"/>
      <c r="G128" s="212"/>
      <c r="H128" s="215"/>
      <c r="I128" s="214">
        <f>4A!I127/4C!I128</f>
        <v>0.12074756195535025</v>
      </c>
      <c r="J128" s="212">
        <f>4A!J127/4C!J128</f>
        <v>0.1223899794169006</v>
      </c>
      <c r="K128" s="215">
        <f>4A!K127/4C!K128</f>
        <v>0.0625787093814418</v>
      </c>
      <c r="L128" s="214">
        <f>4A!L127/4C!L128</f>
        <v>0.08563373423200393</v>
      </c>
      <c r="M128" s="212">
        <f>4A!M127/4C!M128</f>
        <v>0.08553662261058732</v>
      </c>
      <c r="N128" s="215">
        <f>4A!N127/4C!N128</f>
        <v>0.08907269426667522</v>
      </c>
      <c r="O128" s="214"/>
      <c r="P128" s="212"/>
      <c r="Q128" s="215"/>
      <c r="R128" s="214">
        <f>4A!R127/4C!R128</f>
        <v>0.10925723366744347</v>
      </c>
      <c r="S128" s="212">
        <f>4A!S127/4C!S128</f>
        <v>0.10824558832647543</v>
      </c>
      <c r="T128" s="215">
        <f>4A!T127/4C!T128</f>
        <v>0.1554993874997696</v>
      </c>
      <c r="U128" s="214">
        <f>4A!U127/4C!U128</f>
        <v>0.17881724238806035</v>
      </c>
      <c r="V128" s="212">
        <f>4A!V127/4C!V128</f>
        <v>0.18156744721883739</v>
      </c>
      <c r="W128" s="215">
        <f>4A!W127/4C!W128</f>
        <v>0.1407307130406456</v>
      </c>
      <c r="X128" s="214">
        <f>4A!X127/4C!X128</f>
        <v>0.4619660136543983</v>
      </c>
      <c r="Y128" s="212">
        <f>4A!Y127/4C!Y128</f>
        <v>0.4636926544226734</v>
      </c>
      <c r="Z128" s="215">
        <f>4A!Z127/4C!Z128</f>
        <v>0.3300138489591766</v>
      </c>
      <c r="AA128" s="214">
        <f>4A!AA127/4C!AA128</f>
        <v>0.1170830989371459</v>
      </c>
      <c r="AB128" s="212">
        <f>4A!AB127/4C!AB128</f>
        <v>0.11832601823670462</v>
      </c>
      <c r="AC128" s="215">
        <f>4A!AC127/4C!AC128</f>
        <v>0.07261175826685957</v>
      </c>
      <c r="AD128" s="214"/>
      <c r="AE128" s="212"/>
      <c r="AF128" s="215"/>
      <c r="AG128" s="214">
        <f>4A!AG127/4C!AG128</f>
        <v>0.11050950855529111</v>
      </c>
      <c r="AH128" s="212">
        <f>4A!AH127/4C!AH128</f>
        <v>0.11164476030847402</v>
      </c>
      <c r="AI128" s="215">
        <f>4A!AI127/4C!AI128</f>
        <v>0.0703041214137486</v>
      </c>
    </row>
    <row r="129" spans="1:35" ht="16.5" hidden="1" outlineLevel="1">
      <c r="A129" s="217">
        <v>43862</v>
      </c>
      <c r="B129" s="713" t="s">
        <v>599</v>
      </c>
      <c r="C129" s="222"/>
      <c r="D129" s="223"/>
      <c r="E129" s="224"/>
      <c r="F129" s="222">
        <f>4A!F128/4C!F129</f>
        <v>1</v>
      </c>
      <c r="G129" s="223"/>
      <c r="H129" s="224">
        <f>4A!H128/4C!H129</f>
        <v>1</v>
      </c>
      <c r="I129" s="222">
        <f>4A!I128/4C!I129</f>
        <v>0.08375496853868389</v>
      </c>
      <c r="J129" s="223">
        <f>4A!J128/4C!J129</f>
        <v>0.0840103990563016</v>
      </c>
      <c r="K129" s="224">
        <f>4A!K128/4C!K129</f>
        <v>0.07965400052178476</v>
      </c>
      <c r="L129" s="222">
        <f>4A!L128/4C!L129</f>
        <v>0.5094849888989194</v>
      </c>
      <c r="M129" s="223">
        <f>4A!M128/4C!M129</f>
        <v>0.5148636027542174</v>
      </c>
      <c r="N129" s="224">
        <f>4A!N128/4C!N129</f>
        <v>0.41329773548830795</v>
      </c>
      <c r="O129" s="222">
        <f>4A!O128/4C!O129</f>
        <v>0.9974397466898925</v>
      </c>
      <c r="P129" s="223">
        <f>4A!P128/4C!P129</f>
        <v>0.9970751082382567</v>
      </c>
      <c r="Q129" s="224">
        <f>4A!Q128/4C!Q129</f>
        <v>1</v>
      </c>
      <c r="R129" s="222">
        <f>4A!R128/4C!R129</f>
        <v>0.8818860405193206</v>
      </c>
      <c r="S129" s="223">
        <f>4A!S128/4C!S129</f>
        <v>0.9099587616858608</v>
      </c>
      <c r="T129" s="224">
        <f>4A!T128/4C!T129</f>
        <v>0.404695563733832</v>
      </c>
      <c r="U129" s="222">
        <f>4A!U128/4C!U129</f>
        <v>0.6703837938879859</v>
      </c>
      <c r="V129" s="223">
        <f>4A!V128/4C!V129</f>
        <v>0.6746732623999298</v>
      </c>
      <c r="W129" s="224">
        <f>4A!W128/4C!W129</f>
        <v>0.4145434230281819</v>
      </c>
      <c r="X129" s="222">
        <f>4A!X128/4C!X129</f>
        <v>0.8029494164288999</v>
      </c>
      <c r="Y129" s="223">
        <f>4A!Y128/4C!Y129</f>
        <v>0.8695925624381747</v>
      </c>
      <c r="Z129" s="224">
        <f>4A!Z128/4C!Z129</f>
        <v>0</v>
      </c>
      <c r="AA129" s="222">
        <f>4A!AA128/4C!AA129</f>
        <v>0.10242050429629834</v>
      </c>
      <c r="AB129" s="223">
        <f>4A!AB128/4C!AB129</f>
        <v>0.10296228541807889</v>
      </c>
      <c r="AC129" s="224">
        <f>4A!AC128/4C!AC129</f>
        <v>0.09369480312462648</v>
      </c>
      <c r="AD129" s="222"/>
      <c r="AE129" s="223"/>
      <c r="AF129" s="224"/>
      <c r="AG129" s="222">
        <f>4A!AG128/4C!AG129</f>
        <v>0.10214620918703748</v>
      </c>
      <c r="AH129" s="223">
        <f>4A!AH128/4C!AH129</f>
        <v>0.10266790529420358</v>
      </c>
      <c r="AI129" s="224">
        <f>4A!AI128/4C!AI129</f>
        <v>0.09374290233530863</v>
      </c>
    </row>
    <row r="130" spans="1:35" ht="16.5" hidden="1" outlineLevel="1">
      <c r="A130" s="217">
        <v>43862</v>
      </c>
      <c r="B130" s="714" t="s">
        <v>666</v>
      </c>
      <c r="C130" s="214"/>
      <c r="D130" s="212"/>
      <c r="E130" s="215"/>
      <c r="F130" s="214">
        <f>4A!F129/4C!F130</f>
        <v>0</v>
      </c>
      <c r="G130" s="212">
        <f>4A!G129/4C!G130</f>
        <v>0</v>
      </c>
      <c r="H130" s="215"/>
      <c r="I130" s="214">
        <f>4A!I129/4C!I130</f>
        <v>0.1062650772242547</v>
      </c>
      <c r="J130" s="212">
        <f>4A!J129/4C!J130</f>
        <v>0.1345118615845967</v>
      </c>
      <c r="K130" s="215">
        <f>4A!K129/4C!K130</f>
        <v>0</v>
      </c>
      <c r="L130" s="214">
        <f>4A!L129/4C!L130</f>
        <v>0.01263818143085603</v>
      </c>
      <c r="M130" s="212">
        <f>4A!M129/4C!M130</f>
        <v>0.017419227172695853</v>
      </c>
      <c r="N130" s="215">
        <f>4A!N129/4C!N130</f>
        <v>0</v>
      </c>
      <c r="O130" s="214">
        <f>4A!O129/4C!O130</f>
        <v>0.3473276961674593</v>
      </c>
      <c r="P130" s="212">
        <f>4A!P129/4C!P130</f>
        <v>0.3473276961674593</v>
      </c>
      <c r="Q130" s="215"/>
      <c r="R130" s="214">
        <f>4A!R129/4C!R130</f>
        <v>0.04138105981920762</v>
      </c>
      <c r="S130" s="212">
        <f>4A!S129/4C!S130</f>
        <v>0.04983668031152532</v>
      </c>
      <c r="T130" s="215">
        <f>4A!T129/4C!T130</f>
        <v>0</v>
      </c>
      <c r="U130" s="214">
        <f>4A!U129/4C!U130</f>
        <v>0</v>
      </c>
      <c r="V130" s="212">
        <f>4A!V129/4C!V130</f>
        <v>0</v>
      </c>
      <c r="W130" s="215">
        <f>4A!W129/4C!W130</f>
        <v>0</v>
      </c>
      <c r="X130" s="214"/>
      <c r="Y130" s="212"/>
      <c r="Z130" s="215"/>
      <c r="AA130" s="214">
        <f>4A!AA129/4C!AA130</f>
        <v>0.04468210517961806</v>
      </c>
      <c r="AB130" s="212">
        <f>4A!AB129/4C!AB130</f>
        <v>0.05492589053462601</v>
      </c>
      <c r="AC130" s="215">
        <f>4A!AC129/4C!AC130</f>
        <v>0</v>
      </c>
      <c r="AD130" s="214"/>
      <c r="AE130" s="212"/>
      <c r="AF130" s="215"/>
      <c r="AG130" s="214">
        <f>4A!AG129/4C!AG130</f>
        <v>0.04468210517961806</v>
      </c>
      <c r="AH130" s="212">
        <f>4A!AH129/4C!AH130</f>
        <v>0.05492589053462601</v>
      </c>
      <c r="AI130" s="215">
        <f>4A!AI129/4C!AI130</f>
        <v>0</v>
      </c>
    </row>
    <row r="131" spans="1:35" ht="16.5" hidden="1" outlineLevel="1">
      <c r="A131" s="217">
        <v>43862</v>
      </c>
      <c r="B131" s="714" t="s">
        <v>580</v>
      </c>
      <c r="C131" s="222"/>
      <c r="D131" s="223"/>
      <c r="E131" s="224"/>
      <c r="F131" s="222"/>
      <c r="G131" s="223"/>
      <c r="H131" s="224"/>
      <c r="I131" s="222">
        <f>4A!I130/4C!I131</f>
        <v>0.5266094464804845</v>
      </c>
      <c r="J131" s="223">
        <f>4A!J130/4C!J131</f>
        <v>0.5451846232988862</v>
      </c>
      <c r="K131" s="224">
        <f>4A!K130/4C!K131</f>
        <v>0</v>
      </c>
      <c r="L131" s="222">
        <f>4A!L130/4C!L131</f>
        <v>0.40780922572821743</v>
      </c>
      <c r="M131" s="223">
        <f>4A!M130/4C!M131</f>
        <v>0.3848794691675442</v>
      </c>
      <c r="N131" s="224">
        <f>4A!N130/4C!N131</f>
        <v>0.608261670431611</v>
      </c>
      <c r="O131" s="222"/>
      <c r="P131" s="223"/>
      <c r="Q131" s="224"/>
      <c r="R131" s="222"/>
      <c r="S131" s="223"/>
      <c r="T131" s="224"/>
      <c r="U131" s="222">
        <f>4A!U130/4C!U131</f>
        <v>0.6301930498053844</v>
      </c>
      <c r="V131" s="223">
        <f>4A!V130/4C!V131</f>
        <v>0.6491620204361035</v>
      </c>
      <c r="W131" s="224">
        <f>4A!W130/4C!W131</f>
        <v>0</v>
      </c>
      <c r="X131" s="222">
        <f>4A!X130/4C!X131</f>
        <v>0.7317006024090793</v>
      </c>
      <c r="Y131" s="223">
        <f>4A!Y130/4C!Y131</f>
        <v>0.7231598276780458</v>
      </c>
      <c r="Z131" s="224">
        <f>4A!Z130/4C!Z131</f>
        <v>1</v>
      </c>
      <c r="AA131" s="222">
        <f>4A!AA130/4C!AA131</f>
        <v>0.5384189855315107</v>
      </c>
      <c r="AB131" s="223">
        <f>4A!AB130/4C!AB131</f>
        <v>0.5488751835870442</v>
      </c>
      <c r="AC131" s="224">
        <f>4A!AC130/4C!AC131</f>
        <v>0.3090912884343428</v>
      </c>
      <c r="AD131" s="222"/>
      <c r="AE131" s="223"/>
      <c r="AF131" s="224"/>
      <c r="AG131" s="222">
        <f>4A!AG130/4C!AG131</f>
        <v>0.5064337445936085</v>
      </c>
      <c r="AH131" s="223">
        <f>4A!AH130/4C!AH131</f>
        <v>0.5195843386636474</v>
      </c>
      <c r="AI131" s="224">
        <f>4A!AI130/4C!AI131</f>
        <v>0.23193631557461725</v>
      </c>
    </row>
    <row r="132" spans="1:35" ht="16.5" hidden="1" outlineLevel="1">
      <c r="A132" s="217">
        <v>43862</v>
      </c>
      <c r="B132" s="713" t="s">
        <v>581</v>
      </c>
      <c r="C132" s="214"/>
      <c r="D132" s="212"/>
      <c r="E132" s="215"/>
      <c r="F132" s="214">
        <f>4A!F131/4C!F132</f>
        <v>2.6640123633379788E-05</v>
      </c>
      <c r="G132" s="212">
        <f>4A!G131/4C!G132</f>
        <v>2.7479069705225484E-05</v>
      </c>
      <c r="H132" s="215">
        <f>4A!H131/4C!H132</f>
        <v>0</v>
      </c>
      <c r="I132" s="214">
        <f>4A!I131/4C!I132</f>
        <v>0.10405570722661207</v>
      </c>
      <c r="J132" s="212">
        <f>4A!J131/4C!J132</f>
        <v>0.10559039576094285</v>
      </c>
      <c r="K132" s="215">
        <f>4A!K131/4C!K132</f>
        <v>0.07801569155994362</v>
      </c>
      <c r="L132" s="214"/>
      <c r="M132" s="212"/>
      <c r="N132" s="215"/>
      <c r="O132" s="214">
        <f>4A!O131/4C!O132</f>
        <v>0.010520686287943467</v>
      </c>
      <c r="P132" s="212">
        <f>4A!P131/4C!P132</f>
        <v>0.010520686287943467</v>
      </c>
      <c r="Q132" s="215"/>
      <c r="R132" s="214">
        <f>4A!R131/4C!R132</f>
        <v>0.11059996022972395</v>
      </c>
      <c r="S132" s="212">
        <f>4A!S131/4C!S132</f>
        <v>0.11335616195484598</v>
      </c>
      <c r="T132" s="215">
        <f>4A!T131/4C!T132</f>
        <v>0</v>
      </c>
      <c r="U132" s="214">
        <f>4A!U131/4C!U132</f>
        <v>0.08252880551893862</v>
      </c>
      <c r="V132" s="212">
        <f>4A!V131/4C!V132</f>
        <v>0.07743730381572998</v>
      </c>
      <c r="W132" s="215">
        <f>4A!W131/4C!W132</f>
        <v>0.19306410255271117</v>
      </c>
      <c r="X132" s="214"/>
      <c r="Y132" s="212"/>
      <c r="Z132" s="215"/>
      <c r="AA132" s="214">
        <f>4A!AA131/4C!AA132</f>
        <v>0.09946570207310497</v>
      </c>
      <c r="AB132" s="212">
        <f>4A!AB131/4C!AB132</f>
        <v>0.10081439757700511</v>
      </c>
      <c r="AC132" s="215">
        <f>4A!AC131/4C!AC132</f>
        <v>0.07608904989214797</v>
      </c>
      <c r="AD132" s="214"/>
      <c r="AE132" s="212"/>
      <c r="AF132" s="215"/>
      <c r="AG132" s="214">
        <f>4A!AG131/4C!AG132</f>
        <v>0.09946570207310497</v>
      </c>
      <c r="AH132" s="212">
        <f>4A!AH131/4C!AH132</f>
        <v>0.10081439757700511</v>
      </c>
      <c r="AI132" s="215">
        <f>4A!AI131/4C!AI132</f>
        <v>0.07608904989214796</v>
      </c>
    </row>
    <row r="133" spans="1:35" ht="16.5" hidden="1" outlineLevel="1">
      <c r="A133" s="217">
        <v>43862</v>
      </c>
      <c r="B133" s="714" t="s">
        <v>582</v>
      </c>
      <c r="C133" s="222"/>
      <c r="D133" s="223"/>
      <c r="E133" s="224"/>
      <c r="F133" s="222"/>
      <c r="G133" s="223"/>
      <c r="H133" s="224"/>
      <c r="I133" s="222"/>
      <c r="J133" s="223"/>
      <c r="K133" s="224"/>
      <c r="L133" s="222"/>
      <c r="M133" s="223"/>
      <c r="N133" s="224"/>
      <c r="O133" s="222">
        <f>4A!O132/4C!O133</f>
        <v>0.05082992065319707</v>
      </c>
      <c r="P133" s="223">
        <f>4A!P132/4C!P133</f>
        <v>0.04880325728065252</v>
      </c>
      <c r="Q133" s="224">
        <f>4A!Q132/4C!Q133</f>
        <v>0.17430565643569151</v>
      </c>
      <c r="R133" s="222"/>
      <c r="S133" s="223"/>
      <c r="T133" s="224"/>
      <c r="U133" s="222"/>
      <c r="V133" s="223"/>
      <c r="W133" s="224"/>
      <c r="X133" s="222"/>
      <c r="Y133" s="223"/>
      <c r="Z133" s="224"/>
      <c r="AA133" s="222"/>
      <c r="AB133" s="223"/>
      <c r="AC133" s="224"/>
      <c r="AD133" s="222"/>
      <c r="AE133" s="223"/>
      <c r="AF133" s="224"/>
      <c r="AG133" s="222"/>
      <c r="AH133" s="223"/>
      <c r="AI133" s="224"/>
    </row>
    <row r="134" spans="1:35" ht="16.5" hidden="1" outlineLevel="1">
      <c r="A134" s="217">
        <v>43862</v>
      </c>
      <c r="B134" s="714" t="s">
        <v>584</v>
      </c>
      <c r="C134" s="214"/>
      <c r="D134" s="212"/>
      <c r="E134" s="215"/>
      <c r="F134" s="214">
        <f>4A!F133/4C!F134</f>
        <v>0.02749763759970779</v>
      </c>
      <c r="G134" s="212">
        <f>4A!G133/4C!G134</f>
        <v>0.027671111583202113</v>
      </c>
      <c r="H134" s="215">
        <f>4A!H133/4C!H134</f>
        <v>0.003833377920233201</v>
      </c>
      <c r="I134" s="214">
        <f>4A!I133/4C!I134</f>
        <v>0.18639748887332977</v>
      </c>
      <c r="J134" s="212">
        <f>4A!J133/4C!J134</f>
        <v>0.18678693660872042</v>
      </c>
      <c r="K134" s="215">
        <f>4A!K133/4C!K134</f>
        <v>0.1512913185343918</v>
      </c>
      <c r="L134" s="214">
        <f>4A!L133/4C!L134</f>
        <v>0.07686549659375391</v>
      </c>
      <c r="M134" s="212">
        <f>4A!M133/4C!M134</f>
        <v>0.07512331337288906</v>
      </c>
      <c r="N134" s="215">
        <f>4A!N133/4C!N134</f>
        <v>0.08406334175597932</v>
      </c>
      <c r="O134" s="214">
        <f>4A!O133/4C!O134</f>
        <v>0.14440927049354707</v>
      </c>
      <c r="P134" s="212">
        <f>4A!P133/4C!P134</f>
        <v>0.14056548564168414</v>
      </c>
      <c r="Q134" s="215">
        <f>4A!Q133/4C!Q134</f>
        <v>0.5392319143462939</v>
      </c>
      <c r="R134" s="214">
        <f>4A!R133/4C!R134</f>
        <v>0.15898400318841732</v>
      </c>
      <c r="S134" s="212">
        <f>4A!S133/4C!S134</f>
        <v>0.15174433133491072</v>
      </c>
      <c r="T134" s="215">
        <f>4A!T133/4C!T134</f>
        <v>0.29552600467142215</v>
      </c>
      <c r="U134" s="214">
        <f>4A!U133/4C!U134</f>
        <v>0.1630936606223402</v>
      </c>
      <c r="V134" s="212">
        <f>4A!V133/4C!V134</f>
        <v>0.16281187228197194</v>
      </c>
      <c r="W134" s="215">
        <f>4A!W133/4C!W134</f>
        <v>0.1736821283440657</v>
      </c>
      <c r="X134" s="214">
        <f>4A!X133/4C!X134</f>
        <v>0.11314408144884787</v>
      </c>
      <c r="Y134" s="212">
        <f>4A!Y133/4C!Y134</f>
        <v>0.11533383267310704</v>
      </c>
      <c r="Z134" s="215">
        <f>4A!Z133/4C!Z134</f>
        <v>0</v>
      </c>
      <c r="AA134" s="214">
        <f>4A!AA133/4C!AA134</f>
        <v>0.17581532550138523</v>
      </c>
      <c r="AB134" s="212">
        <f>4A!AB133/4C!AB134</f>
        <v>0.17620817721323553</v>
      </c>
      <c r="AC134" s="215">
        <f>4A!AC133/4C!AC134</f>
        <v>0.1414063256407107</v>
      </c>
      <c r="AD134" s="214"/>
      <c r="AE134" s="212"/>
      <c r="AF134" s="215"/>
      <c r="AG134" s="214">
        <f>4A!AG133/4C!AG134</f>
        <v>0.1759010192973931</v>
      </c>
      <c r="AH134" s="212">
        <f>4A!AH133/4C!AH134</f>
        <v>0.1762907626137949</v>
      </c>
      <c r="AI134" s="215">
        <f>4A!AI133/4C!AI134</f>
        <v>0.14173289543926218</v>
      </c>
    </row>
    <row r="135" spans="1:35" ht="16.5" hidden="1" outlineLevel="1">
      <c r="A135" s="217">
        <v>43862</v>
      </c>
      <c r="B135" s="713" t="s">
        <v>585</v>
      </c>
      <c r="C135" s="222"/>
      <c r="D135" s="223"/>
      <c r="E135" s="224"/>
      <c r="F135" s="222">
        <f>4A!F134/4C!F135</f>
        <v>0.020294495699695415</v>
      </c>
      <c r="G135" s="223">
        <f>4A!G134/4C!G135</f>
        <v>0.01896426776193208</v>
      </c>
      <c r="H135" s="224">
        <f>4A!H134/4C!H135</f>
        <v>0.1557340533732544</v>
      </c>
      <c r="I135" s="222">
        <f>4A!I134/4C!I135</f>
        <v>0.05037200692092443</v>
      </c>
      <c r="J135" s="223">
        <f>4A!J134/4C!J135</f>
        <v>0.049737974540311355</v>
      </c>
      <c r="K135" s="224">
        <f>4A!K134/4C!K135</f>
        <v>0.06531205934409141</v>
      </c>
      <c r="L135" s="222">
        <f>4A!L134/4C!L135</f>
        <v>1</v>
      </c>
      <c r="M135" s="223">
        <f>4A!M134/4C!M135</f>
        <v>1</v>
      </c>
      <c r="N135" s="224"/>
      <c r="O135" s="222">
        <f>4A!O134/4C!O135</f>
        <v>0.0206674649753653</v>
      </c>
      <c r="P135" s="223">
        <f>4A!P134/4C!P135</f>
        <v>0.021313656790698046</v>
      </c>
      <c r="Q135" s="224">
        <f>4A!Q134/4C!Q135</f>
        <v>0</v>
      </c>
      <c r="R135" s="222">
        <f>4A!R134/4C!R135</f>
        <v>0.008037544907448168</v>
      </c>
      <c r="S135" s="223">
        <f>4A!S134/4C!S135</f>
        <v>0.008116354833623171</v>
      </c>
      <c r="T135" s="224">
        <f>4A!T134/4C!T135</f>
        <v>0</v>
      </c>
      <c r="U135" s="222">
        <f>4A!U134/4C!U135</f>
        <v>0.12123465886094482</v>
      </c>
      <c r="V135" s="223">
        <f>4A!V134/4C!V135</f>
        <v>0.12124894177463419</v>
      </c>
      <c r="W135" s="224">
        <f>4A!W134/4C!W135</f>
        <v>0</v>
      </c>
      <c r="X135" s="222"/>
      <c r="Y135" s="223"/>
      <c r="Z135" s="224"/>
      <c r="AA135" s="222">
        <f>4A!AA134/4C!AA135</f>
        <v>0.03606122253916751</v>
      </c>
      <c r="AB135" s="223">
        <f>4A!AB134/4C!AB135</f>
        <v>0.03485495787580241</v>
      </c>
      <c r="AC135" s="224">
        <f>4A!AC134/4C!AC135</f>
        <v>0.08309777893600677</v>
      </c>
      <c r="AD135" s="222"/>
      <c r="AE135" s="223"/>
      <c r="AF135" s="224"/>
      <c r="AG135" s="222">
        <f>4A!AG134/4C!AG135</f>
        <v>0.03606122253916751</v>
      </c>
      <c r="AH135" s="223">
        <f>4A!AH134/4C!AH135</f>
        <v>0.034854957875802416</v>
      </c>
      <c r="AI135" s="224">
        <f>4A!AI134/4C!AI135</f>
        <v>0.08309777893600677</v>
      </c>
    </row>
    <row r="136" spans="1:35" ht="16.5" hidden="1" outlineLevel="1">
      <c r="A136" s="217">
        <v>43862</v>
      </c>
      <c r="B136" s="714" t="s">
        <v>586</v>
      </c>
      <c r="C136" s="214"/>
      <c r="D136" s="212"/>
      <c r="E136" s="215"/>
      <c r="F136" s="214">
        <f>4A!F135/4C!F136</f>
        <v>0</v>
      </c>
      <c r="G136" s="212">
        <f>4A!G135/4C!G136</f>
        <v>0</v>
      </c>
      <c r="H136" s="215"/>
      <c r="I136" s="214">
        <f>4A!I135/4C!I136</f>
        <v>0.5202037873168645</v>
      </c>
      <c r="J136" s="212">
        <f>4A!J135/4C!J136</f>
        <v>0.5279349249532258</v>
      </c>
      <c r="K136" s="215">
        <f>4A!K135/4C!K136</f>
        <v>0</v>
      </c>
      <c r="L136" s="214"/>
      <c r="M136" s="212"/>
      <c r="N136" s="215"/>
      <c r="O136" s="214"/>
      <c r="P136" s="212"/>
      <c r="Q136" s="215"/>
      <c r="R136" s="214"/>
      <c r="S136" s="212"/>
      <c r="T136" s="215"/>
      <c r="U136" s="214">
        <f>4A!U135/4C!U136</f>
        <v>0</v>
      </c>
      <c r="V136" s="212">
        <f>4A!V135/4C!V136</f>
        <v>0</v>
      </c>
      <c r="W136" s="215">
        <f>4A!W135/4C!W136</f>
        <v>0</v>
      </c>
      <c r="X136" s="214"/>
      <c r="Y136" s="212"/>
      <c r="Z136" s="215"/>
      <c r="AA136" s="214">
        <f>4A!AA135/4C!AA136</f>
        <v>0.4817526064496321</v>
      </c>
      <c r="AB136" s="212">
        <f>4A!AB135/4C!AB136</f>
        <v>0.48837580408240394</v>
      </c>
      <c r="AC136" s="215">
        <f>4A!AC135/4C!AC136</f>
        <v>0</v>
      </c>
      <c r="AD136" s="214"/>
      <c r="AE136" s="212"/>
      <c r="AF136" s="215"/>
      <c r="AG136" s="214">
        <f>4A!AG135/4C!AG136</f>
        <v>0.4817526064496321</v>
      </c>
      <c r="AH136" s="212">
        <f>4A!AH135/4C!AH136</f>
        <v>0.48837580408240394</v>
      </c>
      <c r="AI136" s="215">
        <f>4A!AI135/4C!AI136</f>
        <v>0</v>
      </c>
    </row>
    <row r="137" spans="1:35" ht="16.5" hidden="1" outlineLevel="1">
      <c r="A137" s="217">
        <v>43862</v>
      </c>
      <c r="B137" s="714" t="s">
        <v>587</v>
      </c>
      <c r="C137" s="222"/>
      <c r="D137" s="223"/>
      <c r="E137" s="224"/>
      <c r="F137" s="222">
        <f>4A!F136/4C!F137</f>
        <v>0.05576925101107255</v>
      </c>
      <c r="G137" s="223">
        <f>4A!G136/4C!G137</f>
        <v>0.05779594872161333</v>
      </c>
      <c r="H137" s="224">
        <f>4A!H136/4C!H137</f>
        <v>0</v>
      </c>
      <c r="I137" s="222">
        <f>4A!I136/4C!I137</f>
        <v>0.0947037671055828</v>
      </c>
      <c r="J137" s="223">
        <f>4A!J136/4C!J137</f>
        <v>0.09560947535168676</v>
      </c>
      <c r="K137" s="224">
        <f>4A!K136/4C!K137</f>
        <v>0.04687520554605197</v>
      </c>
      <c r="L137" s="222">
        <f>4A!L136/4C!L137</f>
        <v>0.13441729127335816</v>
      </c>
      <c r="M137" s="223">
        <f>4A!M136/4C!M137</f>
        <v>0.13670150672299836</v>
      </c>
      <c r="N137" s="224">
        <f>4A!N136/4C!N137</f>
        <v>0.07008218185000295</v>
      </c>
      <c r="O137" s="222">
        <f>4A!O136/4C!O137</f>
        <v>0.09911179180964176</v>
      </c>
      <c r="P137" s="223">
        <f>4A!P136/4C!P137</f>
        <v>0.10078109573282182</v>
      </c>
      <c r="Q137" s="224">
        <f>4A!Q136/4C!Q137</f>
        <v>0</v>
      </c>
      <c r="R137" s="222">
        <f>4A!R136/4C!R137</f>
        <v>0.12805149233460242</v>
      </c>
      <c r="S137" s="223">
        <f>4A!S136/4C!S137</f>
        <v>0.1289383551242976</v>
      </c>
      <c r="T137" s="224">
        <f>4A!T136/4C!T137</f>
        <v>0.06458253599181028</v>
      </c>
      <c r="U137" s="222">
        <f>4A!U136/4C!U137</f>
        <v>0.20617180400821883</v>
      </c>
      <c r="V137" s="223">
        <f>4A!V136/4C!V137</f>
        <v>0.20511544071123072</v>
      </c>
      <c r="W137" s="224">
        <f>4A!W136/4C!W137</f>
        <v>0.22611072253767328</v>
      </c>
      <c r="X137" s="222">
        <f>4A!X136/4C!X137</f>
        <v>0.3857950134108779</v>
      </c>
      <c r="Y137" s="223">
        <f>4A!Y136/4C!Y137</f>
        <v>0.38846272298458956</v>
      </c>
      <c r="Z137" s="224">
        <f>4A!Z136/4C!Z137</f>
        <v>0.2985218383141207</v>
      </c>
      <c r="AA137" s="222">
        <f>4A!AA136/4C!AA137</f>
        <v>0.12314737896180446</v>
      </c>
      <c r="AB137" s="223">
        <f>4A!AB136/4C!AB137</f>
        <v>0.12478848313044495</v>
      </c>
      <c r="AC137" s="224">
        <f>4A!AC136/4C!AC137</f>
        <v>0.06742324309341471</v>
      </c>
      <c r="AD137" s="222"/>
      <c r="AE137" s="223"/>
      <c r="AF137" s="224"/>
      <c r="AG137" s="222">
        <f>4A!AG136/4C!AG137</f>
        <v>0.11973683312206285</v>
      </c>
      <c r="AH137" s="223">
        <f>4A!AH136/4C!AH137</f>
        <v>0.1213683651900613</v>
      </c>
      <c r="AI137" s="224">
        <f>4A!AI136/4C!AI137</f>
        <v>0.06431045662649751</v>
      </c>
    </row>
    <row r="138" spans="1:35" ht="16.5" hidden="1" outlineLevel="1">
      <c r="A138" s="217">
        <v>43862</v>
      </c>
      <c r="B138" s="713" t="s">
        <v>588</v>
      </c>
      <c r="C138" s="214"/>
      <c r="D138" s="212"/>
      <c r="E138" s="215"/>
      <c r="F138" s="214">
        <f>4A!F137/4C!F138</f>
        <v>0</v>
      </c>
      <c r="G138" s="212">
        <f>4A!G137/4C!G138</f>
        <v>0</v>
      </c>
      <c r="H138" s="215">
        <f>4A!H137/4C!H138</f>
        <v>0</v>
      </c>
      <c r="I138" s="214">
        <f>4A!I137/4C!I138</f>
        <v>1</v>
      </c>
      <c r="J138" s="212">
        <f>4A!J137/4C!J138</f>
        <v>1</v>
      </c>
      <c r="K138" s="215"/>
      <c r="L138" s="214"/>
      <c r="M138" s="212"/>
      <c r="N138" s="215"/>
      <c r="O138" s="214">
        <f>4A!O137/4C!O138</f>
        <v>0.042416693931602176</v>
      </c>
      <c r="P138" s="212">
        <f>4A!P137/4C!P138</f>
        <v>0.04214960611222038</v>
      </c>
      <c r="Q138" s="215">
        <f>4A!Q137/4C!Q138</f>
        <v>0.06508412418634003</v>
      </c>
      <c r="R138" s="214">
        <f>4A!R137/4C!R138</f>
        <v>1</v>
      </c>
      <c r="S138" s="212">
        <f>4A!S137/4C!S138</f>
        <v>1</v>
      </c>
      <c r="T138" s="215" t="e">
        <f>4A!T137/4C!T138</f>
        <v>#DIV/0!</v>
      </c>
      <c r="U138" s="214">
        <f>4A!U137/4C!U138</f>
        <v>0.9277327005003045</v>
      </c>
      <c r="V138" s="212">
        <f>4A!V137/4C!V138</f>
        <v>0.9277327005003045</v>
      </c>
      <c r="W138" s="215" t="e">
        <f>4A!W137/4C!W138</f>
        <v>#DIV/0!</v>
      </c>
      <c r="X138" s="214"/>
      <c r="Y138" s="212"/>
      <c r="Z138" s="215"/>
      <c r="AA138" s="214">
        <f>4A!AA137/4C!AA138</f>
        <v>0.6140079888121059</v>
      </c>
      <c r="AB138" s="212">
        <f>4A!AB137/4C!AB138</f>
        <v>0.6306687578864207</v>
      </c>
      <c r="AC138" s="215">
        <f>4A!AC137/4C!AC138</f>
        <v>0</v>
      </c>
      <c r="AD138" s="214"/>
      <c r="AE138" s="212"/>
      <c r="AF138" s="215"/>
      <c r="AG138" s="214">
        <f>4A!AG137/4C!AG138</f>
        <v>0.6140079888121059</v>
      </c>
      <c r="AH138" s="212">
        <f>4A!AH137/4C!AH138</f>
        <v>0.6306687578864207</v>
      </c>
      <c r="AI138" s="215">
        <f>4A!AI137/4C!AI138</f>
        <v>0</v>
      </c>
    </row>
    <row r="139" spans="1:35" ht="16.5" hidden="1" outlineLevel="1">
      <c r="A139" s="217">
        <v>43862</v>
      </c>
      <c r="B139" s="714" t="s">
        <v>589</v>
      </c>
      <c r="C139" s="222"/>
      <c r="D139" s="223"/>
      <c r="E139" s="224"/>
      <c r="F139" s="222">
        <f>4A!F138/4C!F139</f>
        <v>0.04088703294049265</v>
      </c>
      <c r="G139" s="223">
        <f>4A!G138/4C!G139</f>
        <v>0.04715872146014998</v>
      </c>
      <c r="H139" s="224">
        <f>4A!H138/4C!H139</f>
        <v>0</v>
      </c>
      <c r="I139" s="222">
        <f>4A!I138/4C!I139</f>
        <v>0.20649172479522934</v>
      </c>
      <c r="J139" s="223">
        <f>4A!J138/4C!J139</f>
        <v>0.20874221180242816</v>
      </c>
      <c r="K139" s="224">
        <f>4A!K138/4C!K139</f>
        <v>0.113883711052924</v>
      </c>
      <c r="L139" s="222">
        <f>4A!L138/4C!L139</f>
        <v>0.04842026344890129</v>
      </c>
      <c r="M139" s="223">
        <f>4A!M138/4C!M139</f>
        <v>0.04842026344890129</v>
      </c>
      <c r="N139" s="224"/>
      <c r="O139" s="222"/>
      <c r="P139" s="223"/>
      <c r="Q139" s="224"/>
      <c r="R139" s="222">
        <f>4A!R138/4C!R139</f>
        <v>0.17306301762568985</v>
      </c>
      <c r="S139" s="223">
        <f>4A!S138/4C!S139</f>
        <v>0.17135347070366563</v>
      </c>
      <c r="T139" s="224">
        <f>4A!T138/4C!T139</f>
        <v>0.2958912191056381</v>
      </c>
      <c r="U139" s="222">
        <f>4A!U138/4C!U139</f>
        <v>0.2192512509949858</v>
      </c>
      <c r="V139" s="223">
        <f>4A!V138/4C!V139</f>
        <v>0.22235012766728002</v>
      </c>
      <c r="W139" s="224">
        <f>4A!W138/4C!W139</f>
        <v>0.08477087815988585</v>
      </c>
      <c r="X139" s="222">
        <f>4A!X138/4C!X139</f>
        <v>0.416377086185772</v>
      </c>
      <c r="Y139" s="223">
        <f>4A!Y138/4C!Y139</f>
        <v>0.420149422393595</v>
      </c>
      <c r="Z139" s="224">
        <f>4A!Z138/4C!Z139</f>
        <v>0.28214043096317615</v>
      </c>
      <c r="AA139" s="222">
        <f>4A!AA138/4C!AA139</f>
        <v>0.21081859599318234</v>
      </c>
      <c r="AB139" s="223">
        <f>4A!AB138/4C!AB139</f>
        <v>0.21304129479230208</v>
      </c>
      <c r="AC139" s="224">
        <f>4A!AC138/4C!AC139</f>
        <v>0.11904150433734202</v>
      </c>
      <c r="AD139" s="222"/>
      <c r="AE139" s="223"/>
      <c r="AF139" s="224"/>
      <c r="AG139" s="222">
        <f>4A!AG138/4C!AG139</f>
        <v>0.2050272646954674</v>
      </c>
      <c r="AH139" s="223">
        <f>4A!AH138/4C!AH139</f>
        <v>0.2072289649830801</v>
      </c>
      <c r="AI139" s="224">
        <f>4A!AI138/4C!AI139</f>
        <v>0.11370623849789319</v>
      </c>
    </row>
    <row r="140" spans="1:35" ht="16.5" hidden="1" outlineLevel="1">
      <c r="A140" s="217">
        <v>43862</v>
      </c>
      <c r="B140" s="714" t="s">
        <v>590</v>
      </c>
      <c r="C140" s="214"/>
      <c r="D140" s="212"/>
      <c r="E140" s="215"/>
      <c r="F140" s="214">
        <f>4A!F139/4C!F140</f>
        <v>0.28929202099003903</v>
      </c>
      <c r="G140" s="212">
        <f>4A!G139/4C!G140</f>
        <v>0.2969953029709711</v>
      </c>
      <c r="H140" s="215">
        <f>4A!H139/4C!H140</f>
        <v>0.18848146934106924</v>
      </c>
      <c r="I140" s="214">
        <f>4A!I139/4C!I140</f>
        <v>0.4463938999622565</v>
      </c>
      <c r="J140" s="212">
        <f>4A!J139/4C!J140</f>
        <v>0.536079415541161</v>
      </c>
      <c r="K140" s="215">
        <f>4A!K139/4C!K140</f>
        <v>0.16909365583097666</v>
      </c>
      <c r="L140" s="214">
        <f>4A!L139/4C!L140</f>
        <v>0.3565691439947008</v>
      </c>
      <c r="M140" s="212">
        <f>4A!M139/4C!M140</f>
        <v>0.3769862289384268</v>
      </c>
      <c r="N140" s="215">
        <f>4A!N139/4C!N140</f>
        <v>0.27682611893214026</v>
      </c>
      <c r="O140" s="214">
        <f>4A!O139/4C!O140</f>
        <v>0.360181367485175</v>
      </c>
      <c r="P140" s="212">
        <f>4A!P139/4C!P140</f>
        <v>0.36308299025852114</v>
      </c>
      <c r="Q140" s="215">
        <f>4A!Q139/4C!Q140</f>
        <v>0.188041666637982</v>
      </c>
      <c r="R140" s="214">
        <f>4A!R139/4C!R140</f>
        <v>0.14859952374291607</v>
      </c>
      <c r="S140" s="212">
        <f>4A!S139/4C!S140</f>
        <v>0.15044530854688645</v>
      </c>
      <c r="T140" s="215">
        <f>4A!T139/4C!T140</f>
        <v>0.13537919348584979</v>
      </c>
      <c r="U140" s="214">
        <f>4A!U139/4C!U140</f>
        <v>0.30407801744149904</v>
      </c>
      <c r="V140" s="212">
        <f>4A!V139/4C!V140</f>
        <v>0.3405435203227321</v>
      </c>
      <c r="W140" s="215">
        <f>4A!W139/4C!W140</f>
        <v>0.17890062477565483</v>
      </c>
      <c r="X140" s="214"/>
      <c r="Y140" s="212"/>
      <c r="Z140" s="215"/>
      <c r="AA140" s="214">
        <f>4A!AA139/4C!AA140</f>
        <v>0.4068821118758336</v>
      </c>
      <c r="AB140" s="212">
        <f>4A!AB139/4C!AB140</f>
        <v>0.4647386455219605</v>
      </c>
      <c r="AC140" s="215">
        <f>4A!AC139/4C!AC140</f>
        <v>0.19978603021309668</v>
      </c>
      <c r="AD140" s="214"/>
      <c r="AE140" s="212"/>
      <c r="AF140" s="215"/>
      <c r="AG140" s="214">
        <f>4A!AG139/4C!AG140</f>
        <v>0.4068821118758336</v>
      </c>
      <c r="AH140" s="212">
        <f>4A!AH139/4C!AH140</f>
        <v>0.46473864552196037</v>
      </c>
      <c r="AI140" s="215">
        <f>4A!AI139/4C!AI140</f>
        <v>0.19978603021309663</v>
      </c>
    </row>
    <row r="141" spans="1:35" ht="16.5" hidden="1" outlineLevel="1">
      <c r="A141" s="217">
        <v>43862</v>
      </c>
      <c r="B141" s="713" t="s">
        <v>591</v>
      </c>
      <c r="C141" s="222"/>
      <c r="D141" s="223"/>
      <c r="E141" s="224"/>
      <c r="F141" s="222"/>
      <c r="G141" s="223"/>
      <c r="H141" s="224"/>
      <c r="I141" s="222">
        <f>4A!I140/4C!I141</f>
        <v>0.10520875128045859</v>
      </c>
      <c r="J141" s="223">
        <f>4A!J140/4C!J141</f>
        <v>0.11437199219619502</v>
      </c>
      <c r="K141" s="224">
        <f>4A!K140/4C!K141</f>
        <v>0.021870849110061798</v>
      </c>
      <c r="L141" s="222">
        <f>4A!L140/4C!L141</f>
        <v>0.18434006035785275</v>
      </c>
      <c r="M141" s="223">
        <f>4A!M140/4C!M141</f>
        <v>0.12767394850512928</v>
      </c>
      <c r="N141" s="224">
        <f>4A!N140/4C!N141</f>
        <v>0.27411779597378555</v>
      </c>
      <c r="O141" s="222"/>
      <c r="P141" s="223"/>
      <c r="Q141" s="224"/>
      <c r="R141" s="222"/>
      <c r="S141" s="223"/>
      <c r="T141" s="224"/>
      <c r="U141" s="222"/>
      <c r="V141" s="223"/>
      <c r="W141" s="224"/>
      <c r="X141" s="222"/>
      <c r="Y141" s="223"/>
      <c r="Z141" s="224"/>
      <c r="AA141" s="222">
        <f>4A!AA140/4C!AA141</f>
        <v>0.1084364554854438</v>
      </c>
      <c r="AB141" s="223">
        <f>4A!AB140/4C!AB141</f>
        <v>0.1147460689122484</v>
      </c>
      <c r="AC141" s="224">
        <f>4A!AC140/4C!AC141</f>
        <v>0.057801908503652646</v>
      </c>
      <c r="AD141" s="222"/>
      <c r="AE141" s="223"/>
      <c r="AF141" s="224"/>
      <c r="AG141" s="222">
        <f>4A!AG140/4C!AG141</f>
        <v>0.1084364554854438</v>
      </c>
      <c r="AH141" s="223">
        <f>4A!AH140/4C!AH141</f>
        <v>0.1147460689122484</v>
      </c>
      <c r="AI141" s="224">
        <f>4A!AI140/4C!AI141</f>
        <v>0.05780190850365263</v>
      </c>
    </row>
    <row r="142" spans="1:35" ht="16.5" hidden="1" outlineLevel="1">
      <c r="A142" s="217">
        <v>43862</v>
      </c>
      <c r="B142" s="714" t="s">
        <v>592</v>
      </c>
      <c r="C142" s="214"/>
      <c r="D142" s="212"/>
      <c r="E142" s="215"/>
      <c r="F142" s="214"/>
      <c r="G142" s="212"/>
      <c r="H142" s="215"/>
      <c r="I142" s="214"/>
      <c r="J142" s="212"/>
      <c r="K142" s="215"/>
      <c r="L142" s="214">
        <f>4A!L141/4C!L142</f>
        <v>1</v>
      </c>
      <c r="M142" s="212">
        <f>4A!M141/4C!M142</f>
        <v>1</v>
      </c>
      <c r="N142" s="215"/>
      <c r="O142" s="214"/>
      <c r="P142" s="212"/>
      <c r="Q142" s="215"/>
      <c r="R142" s="214"/>
      <c r="S142" s="212"/>
      <c r="T142" s="215"/>
      <c r="U142" s="214"/>
      <c r="V142" s="212"/>
      <c r="W142" s="215"/>
      <c r="X142" s="214">
        <f>4A!X141/4C!X142</f>
        <v>0.8006067120942804</v>
      </c>
      <c r="Y142" s="212">
        <f>4A!Y141/4C!Y142</f>
        <v>0.8006067120942804</v>
      </c>
      <c r="Z142" s="215"/>
      <c r="AA142" s="214">
        <f>4A!AA141/4C!AA142</f>
        <v>0.8320197935116187</v>
      </c>
      <c r="AB142" s="212">
        <f>4A!AB141/4C!AB142</f>
        <v>0.8320197935116187</v>
      </c>
      <c r="AC142" s="215" t="e">
        <f>4A!AC141/4C!AC142</f>
        <v>#DIV/0!</v>
      </c>
      <c r="AD142" s="214"/>
      <c r="AE142" s="212"/>
      <c r="AF142" s="215"/>
      <c r="AG142" s="214">
        <f>4A!AG141/4C!AG142</f>
        <v>1</v>
      </c>
      <c r="AH142" s="212">
        <f>4A!AH141/4C!AH142</f>
        <v>1</v>
      </c>
      <c r="AI142" s="215"/>
    </row>
    <row r="143" spans="1:35" ht="16.5" hidden="1" outlineLevel="1">
      <c r="A143" s="217">
        <v>43862</v>
      </c>
      <c r="B143" s="714" t="s">
        <v>593</v>
      </c>
      <c r="C143" s="222"/>
      <c r="D143" s="223"/>
      <c r="E143" s="224"/>
      <c r="F143" s="222"/>
      <c r="G143" s="223"/>
      <c r="H143" s="224"/>
      <c r="I143" s="222"/>
      <c r="J143" s="223"/>
      <c r="K143" s="224"/>
      <c r="L143" s="222"/>
      <c r="M143" s="223"/>
      <c r="N143" s="224"/>
      <c r="O143" s="222">
        <f>4A!O142/4C!O143</f>
        <v>0.03137636539366691</v>
      </c>
      <c r="P143" s="223">
        <f>4A!P142/4C!P143</f>
        <v>0.028283631510726527</v>
      </c>
      <c r="Q143" s="224">
        <f>4A!Q142/4C!Q143</f>
        <v>0.08713123171298388</v>
      </c>
      <c r="R143" s="222"/>
      <c r="S143" s="223"/>
      <c r="T143" s="224"/>
      <c r="U143" s="222"/>
      <c r="V143" s="223"/>
      <c r="W143" s="224"/>
      <c r="X143" s="222"/>
      <c r="Y143" s="223"/>
      <c r="Z143" s="224"/>
      <c r="AA143" s="222"/>
      <c r="AB143" s="223"/>
      <c r="AC143" s="224"/>
      <c r="AD143" s="222"/>
      <c r="AE143" s="223"/>
      <c r="AF143" s="224"/>
      <c r="AG143" s="222"/>
      <c r="AH143" s="223"/>
      <c r="AI143" s="224"/>
    </row>
    <row r="144" spans="1:35" ht="16.5" hidden="1" outlineLevel="1">
      <c r="A144" s="217">
        <v>43862</v>
      </c>
      <c r="B144" s="713" t="s">
        <v>594</v>
      </c>
      <c r="C144" s="214"/>
      <c r="D144" s="212"/>
      <c r="E144" s="215"/>
      <c r="F144" s="214"/>
      <c r="G144" s="212"/>
      <c r="H144" s="215"/>
      <c r="I144" s="214">
        <f>4A!I143/4C!I144</f>
        <v>0.6245240646990516</v>
      </c>
      <c r="J144" s="212">
        <f>4A!J143/4C!J144</f>
        <v>0.6245240646990516</v>
      </c>
      <c r="K144" s="215"/>
      <c r="L144" s="214">
        <f>4A!L143/4C!L144</f>
        <v>0.9673473381777186</v>
      </c>
      <c r="M144" s="212">
        <f>4A!M143/4C!M144</f>
        <v>0.9668225821583483</v>
      </c>
      <c r="N144" s="215">
        <f>4A!N143/4C!N144</f>
        <v>1</v>
      </c>
      <c r="O144" s="214">
        <f>4A!O143/4C!O144</f>
        <v>0.1572568413882828</v>
      </c>
      <c r="P144" s="212">
        <f>4A!P143/4C!P144</f>
        <v>0.17736966535864873</v>
      </c>
      <c r="Q144" s="215">
        <f>4A!Q143/4C!Q144</f>
        <v>0.1543777576716368</v>
      </c>
      <c r="R144" s="214"/>
      <c r="S144" s="212"/>
      <c r="T144" s="215"/>
      <c r="U144" s="214">
        <f>4A!U143/4C!U144</f>
        <v>0.9873185579627993</v>
      </c>
      <c r="V144" s="212">
        <f>4A!V143/4C!V144</f>
        <v>0.9873185579627993</v>
      </c>
      <c r="W144" s="215"/>
      <c r="X144" s="214"/>
      <c r="Y144" s="212"/>
      <c r="Z144" s="215"/>
      <c r="AA144" s="214">
        <f>4A!AA143/4C!AA144</f>
        <v>0.7034066916434049</v>
      </c>
      <c r="AB144" s="212">
        <f>4A!AB143/4C!AB144</f>
        <v>0.7023233368659421</v>
      </c>
      <c r="AC144" s="215">
        <f>4A!AC143/4C!AC144</f>
        <v>1</v>
      </c>
      <c r="AD144" s="214"/>
      <c r="AE144" s="212"/>
      <c r="AF144" s="215"/>
      <c r="AG144" s="214">
        <f>4A!AG143/4C!AG144</f>
        <v>0.7034066916434049</v>
      </c>
      <c r="AH144" s="212">
        <f>4A!AH143/4C!AH144</f>
        <v>0.7023233368659421</v>
      </c>
      <c r="AI144" s="215">
        <f>4A!AI143/4C!AI144</f>
        <v>1</v>
      </c>
    </row>
    <row r="145" spans="1:35" ht="16.5" hidden="1" outlineLevel="1">
      <c r="A145" s="217">
        <v>43862</v>
      </c>
      <c r="B145" s="714" t="s">
        <v>670</v>
      </c>
      <c r="C145" s="222"/>
      <c r="D145" s="223"/>
      <c r="E145" s="224"/>
      <c r="F145" s="222"/>
      <c r="G145" s="223"/>
      <c r="H145" s="224"/>
      <c r="I145" s="222"/>
      <c r="J145" s="223"/>
      <c r="K145" s="224"/>
      <c r="L145" s="222"/>
      <c r="M145" s="223"/>
      <c r="N145" s="224"/>
      <c r="O145" s="222"/>
      <c r="P145" s="223"/>
      <c r="Q145" s="224"/>
      <c r="R145" s="222"/>
      <c r="S145" s="223"/>
      <c r="T145" s="224"/>
      <c r="U145" s="222"/>
      <c r="V145" s="223"/>
      <c r="W145" s="224"/>
      <c r="X145" s="222">
        <f>4A!X144/4C!X145</f>
        <v>0.31803696826465794</v>
      </c>
      <c r="Y145" s="223">
        <f>4A!Y144/4C!Y145</f>
        <v>0.31803696826465794</v>
      </c>
      <c r="Z145" s="224"/>
      <c r="AA145" s="222">
        <f>4A!AA144/4C!AA145</f>
        <v>0.31803696826465794</v>
      </c>
      <c r="AB145" s="223">
        <f>4A!AB144/4C!AB145</f>
        <v>0.31803696826465794</v>
      </c>
      <c r="AC145" s="224"/>
      <c r="AD145" s="222"/>
      <c r="AE145" s="223"/>
      <c r="AF145" s="224"/>
      <c r="AG145" s="222"/>
      <c r="AH145" s="223"/>
      <c r="AI145" s="224"/>
    </row>
    <row r="146" spans="1:35" ht="16.5" hidden="1" outlineLevel="1">
      <c r="A146" s="217">
        <v>43862</v>
      </c>
      <c r="B146" s="714" t="s">
        <v>595</v>
      </c>
      <c r="C146" s="214"/>
      <c r="D146" s="212"/>
      <c r="E146" s="215"/>
      <c r="F146" s="214">
        <f>4A!F145/4C!F146</f>
        <v>0.04909094810452438</v>
      </c>
      <c r="G146" s="212">
        <f>4A!G145/4C!G146</f>
        <v>0.04341336147896176</v>
      </c>
      <c r="H146" s="215">
        <f>4A!H145/4C!H146</f>
        <v>0.22599696913047507</v>
      </c>
      <c r="I146" s="214">
        <f>4A!I145/4C!I146</f>
        <v>0.25661607711340584</v>
      </c>
      <c r="J146" s="212">
        <f>4A!J145/4C!J146</f>
        <v>0.2622577207876304</v>
      </c>
      <c r="K146" s="215">
        <f>4A!K145/4C!K146</f>
        <v>0.14217662976066234</v>
      </c>
      <c r="L146" s="214">
        <f>4A!L145/4C!L146</f>
        <v>0.21764291842289646</v>
      </c>
      <c r="M146" s="212">
        <f>4A!M145/4C!M146</f>
        <v>0.2210610321739048</v>
      </c>
      <c r="N146" s="215">
        <f>4A!N145/4C!N146</f>
        <v>0.16798119698582123</v>
      </c>
      <c r="O146" s="214">
        <f>4A!O145/4C!O146</f>
        <v>0.07823008553985825</v>
      </c>
      <c r="P146" s="212">
        <f>4A!P145/4C!P146</f>
        <v>0.07956638163794738</v>
      </c>
      <c r="Q146" s="215">
        <f>4A!Q145/4C!Q146</f>
        <v>0.0029291044411246933</v>
      </c>
      <c r="R146" s="214">
        <f>4A!R145/4C!R146</f>
        <v>0.14198498685309946</v>
      </c>
      <c r="S146" s="212">
        <f>4A!S145/4C!S146</f>
        <v>0.14218413865866253</v>
      </c>
      <c r="T146" s="215">
        <f>4A!T145/4C!T146</f>
        <v>0.1383238112793656</v>
      </c>
      <c r="U146" s="214">
        <f>4A!U145/4C!U146</f>
        <v>0.24509107208065414</v>
      </c>
      <c r="V146" s="212">
        <f>4A!V145/4C!V146</f>
        <v>0.2511920116960618</v>
      </c>
      <c r="W146" s="215">
        <f>4A!W145/4C!W146</f>
        <v>0.055962315042701334</v>
      </c>
      <c r="X146" s="214">
        <f>4A!X145/4C!X146</f>
        <v>0.3801001679132436</v>
      </c>
      <c r="Y146" s="212">
        <f>4A!Y145/4C!Y146</f>
        <v>0.38106301784251734</v>
      </c>
      <c r="Z146" s="215">
        <f>4A!Z145/4C!Z146</f>
        <v>0.3651730351784962</v>
      </c>
      <c r="AA146" s="214">
        <f>4A!AA145/4C!AA146</f>
        <v>0.2325561308231636</v>
      </c>
      <c r="AB146" s="212">
        <f>4A!AB145/4C!AB146</f>
        <v>0.23669773034351063</v>
      </c>
      <c r="AC146" s="215">
        <f>4A!AC145/4C!AC146</f>
        <v>0.16191532723162927</v>
      </c>
      <c r="AD146" s="214"/>
      <c r="AE146" s="212"/>
      <c r="AF146" s="215"/>
      <c r="AG146" s="214">
        <f>4A!AG145/4C!AG146</f>
        <v>0.23051388755085034</v>
      </c>
      <c r="AH146" s="212">
        <f>4A!AH145/4C!AH146</f>
        <v>0.23471066486956352</v>
      </c>
      <c r="AI146" s="215">
        <f>4A!AI145/4C!AI146</f>
        <v>0.15883309393102657</v>
      </c>
    </row>
    <row r="147" spans="1:35" ht="16.5" hidden="1" outlineLevel="1">
      <c r="A147" s="217">
        <v>43862</v>
      </c>
      <c r="B147" s="713" t="s">
        <v>596</v>
      </c>
      <c r="C147" s="222"/>
      <c r="D147" s="223"/>
      <c r="E147" s="224"/>
      <c r="F147" s="222">
        <f>4A!F146/4C!F147</f>
        <v>0.035706595243476434</v>
      </c>
      <c r="G147" s="223">
        <f>4A!G146/4C!G147</f>
        <v>0.034743661506432766</v>
      </c>
      <c r="H147" s="224">
        <f>4A!H146/4C!H147</f>
        <v>0.06015958869661039</v>
      </c>
      <c r="I147" s="222">
        <f>4A!I146/4C!I147</f>
        <v>0.1728565825404085</v>
      </c>
      <c r="J147" s="223">
        <f>4A!J146/4C!J147</f>
        <v>0.1744139950353235</v>
      </c>
      <c r="K147" s="224">
        <f>4A!K146/4C!K147</f>
        <v>0.1161102788355212</v>
      </c>
      <c r="L147" s="222">
        <f>4A!L146/4C!L147</f>
        <v>0.17678242423052198</v>
      </c>
      <c r="M147" s="223">
        <f>4A!M146/4C!M147</f>
        <v>0.1822353105582026</v>
      </c>
      <c r="N147" s="224">
        <f>4A!N146/4C!N147</f>
        <v>0.03194050150819028</v>
      </c>
      <c r="O147" s="222"/>
      <c r="P147" s="223"/>
      <c r="Q147" s="224"/>
      <c r="R147" s="222">
        <f>4A!R146/4C!R147</f>
        <v>0.0611970077815942</v>
      </c>
      <c r="S147" s="223">
        <f>4A!S146/4C!S147</f>
        <v>0.06024140661339877</v>
      </c>
      <c r="T147" s="224">
        <f>4A!T146/4C!T147</f>
        <v>0.12707708201217924</v>
      </c>
      <c r="U147" s="222">
        <f>4A!U146/4C!U147</f>
        <v>0.12818308002704104</v>
      </c>
      <c r="V147" s="223">
        <f>4A!V146/4C!V147</f>
        <v>0.12957407233180557</v>
      </c>
      <c r="W147" s="224">
        <f>4A!W146/4C!W147</f>
        <v>0.0845993626404399</v>
      </c>
      <c r="X147" s="222">
        <f>4A!X146/4C!X147</f>
        <v>0.4371845739645691</v>
      </c>
      <c r="Y147" s="223">
        <f>4A!Y146/4C!Y147</f>
        <v>0.43874202289856207</v>
      </c>
      <c r="Z147" s="224">
        <f>4A!Z146/4C!Z147</f>
        <v>0.14939170503277557</v>
      </c>
      <c r="AA147" s="222">
        <f>4A!AA146/4C!AA147</f>
        <v>0.16930372037031838</v>
      </c>
      <c r="AB147" s="223">
        <f>4A!AB146/4C!AB147</f>
        <v>0.17115651742414623</v>
      </c>
      <c r="AC147" s="224">
        <f>4A!AC146/4C!AC147</f>
        <v>0.10437901227496514</v>
      </c>
      <c r="AD147" s="222"/>
      <c r="AE147" s="223"/>
      <c r="AF147" s="224"/>
      <c r="AG147" s="222">
        <f>4A!AG146/4C!AG147</f>
        <v>0.16675650899979608</v>
      </c>
      <c r="AH147" s="223">
        <f>4A!AH146/4C!AH147</f>
        <v>0.16855302006670006</v>
      </c>
      <c r="AI147" s="224">
        <f>4A!AI146/4C!AI147</f>
        <v>0.10429661085181124</v>
      </c>
    </row>
    <row r="148" spans="1:35" ht="16.5" hidden="1" outlineLevel="1">
      <c r="A148" s="217">
        <v>43862</v>
      </c>
      <c r="B148" s="714" t="s">
        <v>597</v>
      </c>
      <c r="C148" s="214"/>
      <c r="D148" s="212"/>
      <c r="E148" s="215"/>
      <c r="F148" s="214">
        <f>4A!F147/4C!F148</f>
        <v>0</v>
      </c>
      <c r="G148" s="212"/>
      <c r="H148" s="215">
        <f>4A!H147/4C!H148</f>
        <v>0</v>
      </c>
      <c r="I148" s="214">
        <f>4A!I147/4C!I148</f>
        <v>0.20372718542297716</v>
      </c>
      <c r="J148" s="212">
        <f>4A!J147/4C!J148</f>
        <v>0.2038877666094307</v>
      </c>
      <c r="K148" s="215">
        <f>4A!K147/4C!K148</f>
        <v>0.17310231294205722</v>
      </c>
      <c r="L148" s="214">
        <f>4A!L147/4C!L148</f>
        <v>0.1459146277999962</v>
      </c>
      <c r="M148" s="212">
        <f>4A!M147/4C!M148</f>
        <v>0.14708692618815275</v>
      </c>
      <c r="N148" s="215">
        <f>4A!N147/4C!N148</f>
        <v>0.056813218780622725</v>
      </c>
      <c r="O148" s="214">
        <f>4A!O147/4C!O148</f>
        <v>0.049700721568234366</v>
      </c>
      <c r="P148" s="212">
        <f>4A!P147/4C!P148</f>
        <v>0.049700721568234366</v>
      </c>
      <c r="Q148" s="215"/>
      <c r="R148" s="214">
        <f>4A!R147/4C!R148</f>
        <v>0.2174218042811776</v>
      </c>
      <c r="S148" s="212">
        <f>4A!S147/4C!S148</f>
        <v>0.22325458970330558</v>
      </c>
      <c r="T148" s="215">
        <f>4A!T147/4C!T148</f>
        <v>0.046079104381941995</v>
      </c>
      <c r="U148" s="214">
        <f>4A!U147/4C!U148</f>
        <v>0.4572304077467319</v>
      </c>
      <c r="V148" s="212">
        <f>4A!V147/4C!V148</f>
        <v>0.4819016298434022</v>
      </c>
      <c r="W148" s="215">
        <f>4A!W147/4C!W148</f>
        <v>0.04010565652446194</v>
      </c>
      <c r="X148" s="214"/>
      <c r="Y148" s="212"/>
      <c r="Z148" s="215"/>
      <c r="AA148" s="214">
        <f>4A!AA147/4C!AA148</f>
        <v>0.18051906294336756</v>
      </c>
      <c r="AB148" s="212">
        <f>4A!AB147/4C!AB148</f>
        <v>0.18119514936120218</v>
      </c>
      <c r="AC148" s="215">
        <f>4A!AC147/4C!AC148</f>
        <v>0.10021237721620666</v>
      </c>
      <c r="AD148" s="214"/>
      <c r="AE148" s="212"/>
      <c r="AF148" s="215"/>
      <c r="AG148" s="214">
        <f>4A!AG147/4C!AG148</f>
        <v>0</v>
      </c>
      <c r="AH148" s="212">
        <f>4A!AH147/4C!AH148</f>
        <v>0</v>
      </c>
      <c r="AI148" s="215">
        <f>4A!AI147/4C!AI148</f>
        <v>0</v>
      </c>
    </row>
    <row r="149" spans="1:35" s="233" customFormat="1" ht="15" collapsed="1">
      <c r="A149" s="710">
        <v>43862</v>
      </c>
      <c r="B149" s="712" t="s">
        <v>598</v>
      </c>
      <c r="C149" s="225"/>
      <c r="D149" s="226"/>
      <c r="E149" s="227"/>
      <c r="F149" s="225">
        <f>4A!F148/4C!F149</f>
        <v>0.031433066984918615</v>
      </c>
      <c r="G149" s="226">
        <f>4A!G148/4C!G149</f>
        <v>0.030172338872233265</v>
      </c>
      <c r="H149" s="227">
        <f>4A!H148/4C!H149</f>
        <v>0.09643008054484065</v>
      </c>
      <c r="I149" s="225">
        <f>4A!I148/4C!I149</f>
        <v>0.1647706209196984</v>
      </c>
      <c r="J149" s="226">
        <f>4A!J148/4C!J149</f>
        <v>0.16615751621799849</v>
      </c>
      <c r="K149" s="227">
        <f>4A!K148/4C!K149</f>
        <v>0.106827849488631</v>
      </c>
      <c r="L149" s="225">
        <f>4A!L148/4C!L149</f>
        <v>0.14505250393782007</v>
      </c>
      <c r="M149" s="226">
        <f>4A!M148/4C!M149</f>
        <v>0.14686838721608506</v>
      </c>
      <c r="N149" s="227">
        <f>4A!N148/4C!N149</f>
        <v>0.10060610908565955</v>
      </c>
      <c r="O149" s="225">
        <f>4A!O148/4C!O149</f>
        <v>0.25071719927115516</v>
      </c>
      <c r="P149" s="226">
        <f>4A!P148/4C!P149</f>
        <v>0.23737507707767003</v>
      </c>
      <c r="Q149" s="227">
        <f>4A!Q148/4C!Q149</f>
        <v>0.45588521393586556</v>
      </c>
      <c r="R149" s="225">
        <f>4A!R148/4C!R149</f>
        <v>0.13549735264143753</v>
      </c>
      <c r="S149" s="226">
        <f>4A!S148/4C!S149</f>
        <v>0.13506412354259123</v>
      </c>
      <c r="T149" s="227">
        <f>4A!T148/4C!T149</f>
        <v>0.14541110812086017</v>
      </c>
      <c r="U149" s="225">
        <f>4A!U148/4C!U149</f>
        <v>0.22135291046260927</v>
      </c>
      <c r="V149" s="226">
        <f>4A!V148/4C!V149</f>
        <v>0.22096341981985787</v>
      </c>
      <c r="W149" s="227">
        <f>4A!W148/4C!W149</f>
        <v>0.22916569370960624</v>
      </c>
      <c r="X149" s="225">
        <f>4A!X148/4C!X149</f>
        <v>0.40784969677017024</v>
      </c>
      <c r="Y149" s="226">
        <f>4A!Y148/4C!Y149</f>
        <v>0.41043809154684147</v>
      </c>
      <c r="Z149" s="227">
        <f>4A!Z148/4C!Z149</f>
        <v>0.30864214458415695</v>
      </c>
      <c r="AA149" s="225">
        <f>4A!AA148/4C!AA149</f>
        <v>0.157364951725748</v>
      </c>
      <c r="AB149" s="226">
        <f>4A!AB148/4C!AB149</f>
        <v>0.15882455252500594</v>
      </c>
      <c r="AC149" s="227">
        <f>4A!AC148/4C!AC149</f>
        <v>0.10614232774360123</v>
      </c>
      <c r="AD149" s="225"/>
      <c r="AE149" s="226"/>
      <c r="AF149" s="227"/>
      <c r="AG149" s="225">
        <f>4A!AG148/4C!AG149</f>
        <v>0.1526133540241293</v>
      </c>
      <c r="AH149" s="226">
        <f>4A!AH148/4C!AH149</f>
        <v>0.1540069430128602</v>
      </c>
      <c r="AI149" s="227">
        <f>4A!AI148/4C!AI149</f>
        <v>0.1037532805205071</v>
      </c>
    </row>
    <row r="150" spans="1:35" ht="16.5" hidden="1" outlineLevel="1">
      <c r="A150" s="217">
        <v>43891</v>
      </c>
      <c r="B150" s="713" t="s">
        <v>574</v>
      </c>
      <c r="C150" s="214"/>
      <c r="D150" s="212"/>
      <c r="E150" s="215"/>
      <c r="F150" s="214">
        <f>4A!F149/4C!F150</f>
        <v>0.027407854978545136</v>
      </c>
      <c r="G150" s="212">
        <f>4A!G149/4C!G150</f>
        <v>0.021444785084383678</v>
      </c>
      <c r="H150" s="215">
        <f>4A!H149/4C!H150</f>
        <v>0.28928668475638647</v>
      </c>
      <c r="I150" s="214">
        <f>4A!I149/4C!I150</f>
        <v>0.7372500110030044</v>
      </c>
      <c r="J150" s="212">
        <f>4A!J149/4C!J150</f>
        <v>0.7589053347828814</v>
      </c>
      <c r="K150" s="215">
        <f>4A!K149/4C!K150</f>
        <v>0.5885494368925519</v>
      </c>
      <c r="L150" s="214">
        <f>4A!L149/4C!L150</f>
        <v>0.11255360157286062</v>
      </c>
      <c r="M150" s="212">
        <f>4A!M149/4C!M150</f>
        <v>0.11258983285579804</v>
      </c>
      <c r="N150" s="215">
        <f>4A!N149/4C!N150</f>
        <v>0.11192106609038475</v>
      </c>
      <c r="O150" s="214"/>
      <c r="P150" s="212"/>
      <c r="Q150" s="215"/>
      <c r="R150" s="214">
        <f>4A!R149/4C!R150</f>
        <v>0.09724320774576874</v>
      </c>
      <c r="S150" s="212">
        <f>4A!S149/4C!S150</f>
        <v>0.103696145116806</v>
      </c>
      <c r="T150" s="215">
        <f>4A!T149/4C!T150</f>
        <v>0.03315028525451001</v>
      </c>
      <c r="U150" s="214">
        <f>4A!U149/4C!U150</f>
        <v>0.7596033544183133</v>
      </c>
      <c r="V150" s="212">
        <f>4A!V149/4C!V150</f>
        <v>0.7620101701445181</v>
      </c>
      <c r="W150" s="215">
        <f>4A!W149/4C!W150</f>
        <v>0</v>
      </c>
      <c r="X150" s="214"/>
      <c r="Y150" s="212"/>
      <c r="Z150" s="215"/>
      <c r="AA150" s="214">
        <f>4A!AA149/4C!AA150</f>
        <v>0.10518506375359009</v>
      </c>
      <c r="AB150" s="212">
        <f>4A!AB149/4C!AB150</f>
        <v>0.10308080237374986</v>
      </c>
      <c r="AC150" s="215">
        <f>4A!AC149/4C!AC150</f>
        <v>0.1460054882119769</v>
      </c>
      <c r="AD150" s="214"/>
      <c r="AE150" s="212"/>
      <c r="AF150" s="215"/>
      <c r="AG150" s="214">
        <f>4A!AG149/4C!AG150</f>
        <v>0.1051850637535901</v>
      </c>
      <c r="AH150" s="212">
        <f>4A!AH149/4C!AH150</f>
        <v>0.10308080237374988</v>
      </c>
      <c r="AI150" s="215">
        <f>4A!AI149/4C!AI150</f>
        <v>0.1460054882119769</v>
      </c>
    </row>
    <row r="151" spans="1:35" ht="16.5" hidden="1" outlineLevel="1">
      <c r="A151" s="217">
        <v>43891</v>
      </c>
      <c r="B151" s="714" t="s">
        <v>576</v>
      </c>
      <c r="C151" s="222"/>
      <c r="D151" s="223"/>
      <c r="E151" s="224"/>
      <c r="F151" s="222"/>
      <c r="G151" s="223"/>
      <c r="H151" s="224"/>
      <c r="I151" s="222">
        <f>4A!I150/4C!I151</f>
        <v>0.34806126018405686</v>
      </c>
      <c r="J151" s="223">
        <f>4A!J150/4C!J151</f>
        <v>0.09666467696979456</v>
      </c>
      <c r="K151" s="224">
        <f>4A!K150/4C!K151</f>
        <v>0.83505134291354</v>
      </c>
      <c r="L151" s="222">
        <f>4A!L150/4C!L151</f>
        <v>0.36501593551595973</v>
      </c>
      <c r="M151" s="223">
        <f>4A!M150/4C!M151</f>
        <v>0.48616050925477416</v>
      </c>
      <c r="N151" s="224">
        <f>4A!N150/4C!N151</f>
        <v>0.139262350853523</v>
      </c>
      <c r="O151" s="222"/>
      <c r="P151" s="223"/>
      <c r="Q151" s="224"/>
      <c r="R151" s="222">
        <f>4A!R150/4C!R151</f>
        <v>0.5418693358662757</v>
      </c>
      <c r="S151" s="223">
        <f>4A!S150/4C!S151</f>
        <v>0.5418693358662757</v>
      </c>
      <c r="T151" s="224"/>
      <c r="U151" s="222">
        <f>4A!U150/4C!U151</f>
        <v>0.47123073346171546</v>
      </c>
      <c r="V151" s="223">
        <f>4A!V150/4C!V151</f>
        <v>0.4572146383833044</v>
      </c>
      <c r="W151" s="224">
        <f>4A!W150/4C!W151</f>
        <v>0.4944515632135335</v>
      </c>
      <c r="X151" s="222"/>
      <c r="Y151" s="223"/>
      <c r="Z151" s="224"/>
      <c r="AA151" s="222">
        <f>4A!AA150/4C!AA151</f>
        <v>0.35865905377811796</v>
      </c>
      <c r="AB151" s="223">
        <f>4A!AB150/4C!AB151</f>
        <v>0.3389034877723558</v>
      </c>
      <c r="AC151" s="224">
        <f>4A!AC150/4C!AC151</f>
        <v>0.39601043681646253</v>
      </c>
      <c r="AD151" s="222"/>
      <c r="AE151" s="223"/>
      <c r="AF151" s="224"/>
      <c r="AG151" s="222">
        <f>4A!AG150/4C!AG151</f>
        <v>0.358659053778118</v>
      </c>
      <c r="AH151" s="223">
        <f>4A!AH150/4C!AH151</f>
        <v>0.3389034877723557</v>
      </c>
      <c r="AI151" s="224">
        <f>4A!AI150/4C!AI151</f>
        <v>0.3960104368164625</v>
      </c>
    </row>
    <row r="152" spans="1:35" ht="16.5" hidden="1" outlineLevel="1">
      <c r="A152" s="217">
        <v>43891</v>
      </c>
      <c r="B152" s="714" t="s">
        <v>577</v>
      </c>
      <c r="C152" s="214"/>
      <c r="D152" s="212"/>
      <c r="E152" s="215"/>
      <c r="F152" s="214"/>
      <c r="G152" s="212"/>
      <c r="H152" s="215"/>
      <c r="I152" s="214">
        <f>4A!I151/4C!I152</f>
        <v>0.12200587213354551</v>
      </c>
      <c r="J152" s="212">
        <f>4A!J151/4C!J152</f>
        <v>0.12413427882734074</v>
      </c>
      <c r="K152" s="215">
        <f>4A!K151/4C!K152</f>
        <v>0.05974804915492055</v>
      </c>
      <c r="L152" s="214">
        <f>4A!L151/4C!L152</f>
        <v>0.08553976219927015</v>
      </c>
      <c r="M152" s="212">
        <f>4A!M151/4C!M152</f>
        <v>0.08552092211293813</v>
      </c>
      <c r="N152" s="215">
        <f>4A!N151/4C!N152</f>
        <v>0.08611498994102845</v>
      </c>
      <c r="O152" s="214"/>
      <c r="P152" s="212"/>
      <c r="Q152" s="215"/>
      <c r="R152" s="214">
        <f>4A!R151/4C!R152</f>
        <v>0.10956410454103478</v>
      </c>
      <c r="S152" s="212">
        <f>4A!S151/4C!S152</f>
        <v>0.10865354328707938</v>
      </c>
      <c r="T152" s="215">
        <f>4A!T151/4C!T152</f>
        <v>0.14723284278754906</v>
      </c>
      <c r="U152" s="214">
        <f>4A!U151/4C!U152</f>
        <v>0.181944998554872</v>
      </c>
      <c r="V152" s="212">
        <f>4A!V151/4C!V152</f>
        <v>0.1837818781835544</v>
      </c>
      <c r="W152" s="215">
        <f>4A!W151/4C!W152</f>
        <v>0.1579074287449423</v>
      </c>
      <c r="X152" s="214">
        <f>4A!X151/4C!X152</f>
        <v>0.4648200182666186</v>
      </c>
      <c r="Y152" s="212">
        <f>4A!Y151/4C!Y152</f>
        <v>0.466835916562837</v>
      </c>
      <c r="Z152" s="215">
        <f>4A!Z151/4C!Z152</f>
        <v>0.3250030453234052</v>
      </c>
      <c r="AA152" s="214">
        <f>4A!AA151/4C!AA152</f>
        <v>0.11806356274532706</v>
      </c>
      <c r="AB152" s="212">
        <f>4A!AB151/4C!AB152</f>
        <v>0.11969115121068578</v>
      </c>
      <c r="AC152" s="215">
        <f>4A!AC151/4C!AC152</f>
        <v>0.06933003545976513</v>
      </c>
      <c r="AD152" s="214"/>
      <c r="AE152" s="212"/>
      <c r="AF152" s="215"/>
      <c r="AG152" s="214">
        <f>4A!AG151/4C!AG152</f>
        <v>0.1114007533962418</v>
      </c>
      <c r="AH152" s="212">
        <f>4A!AH151/4C!AH152</f>
        <v>0.11289363725025264</v>
      </c>
      <c r="AI152" s="215">
        <f>4A!AI151/4C!AI152</f>
        <v>0.06719251498941102</v>
      </c>
    </row>
    <row r="153" spans="1:35" ht="16.5" hidden="1" outlineLevel="1">
      <c r="A153" s="217">
        <v>43891</v>
      </c>
      <c r="B153" s="713" t="s">
        <v>599</v>
      </c>
      <c r="C153" s="222"/>
      <c r="D153" s="223"/>
      <c r="E153" s="224"/>
      <c r="F153" s="222">
        <f>4A!F152/4C!F153</f>
        <v>1</v>
      </c>
      <c r="G153" s="223"/>
      <c r="H153" s="224">
        <f>4A!H152/4C!H153</f>
        <v>1</v>
      </c>
      <c r="I153" s="222">
        <f>4A!I152/4C!I153</f>
        <v>0.08248148903739631</v>
      </c>
      <c r="J153" s="223">
        <f>4A!J152/4C!J153</f>
        <v>0.08299898308914645</v>
      </c>
      <c r="K153" s="224">
        <f>4A!K152/4C!K153</f>
        <v>0.07437082869616128</v>
      </c>
      <c r="L153" s="222">
        <f>4A!L152/4C!L153</f>
        <v>0.5078339840611186</v>
      </c>
      <c r="M153" s="223">
        <f>4A!M152/4C!M153</f>
        <v>0.5174151169255071</v>
      </c>
      <c r="N153" s="224">
        <f>4A!N152/4C!N153</f>
        <v>0.36276634782270945</v>
      </c>
      <c r="O153" s="222">
        <f>4A!O152/4C!O153</f>
        <v>0.9974903439275405</v>
      </c>
      <c r="P153" s="223">
        <f>4A!P152/4C!P153</f>
        <v>0.9971338023611828</v>
      </c>
      <c r="Q153" s="224">
        <f>4A!Q152/4C!Q153</f>
        <v>1</v>
      </c>
      <c r="R153" s="222">
        <f>4A!R152/4C!R153</f>
        <v>0.8809661713110666</v>
      </c>
      <c r="S153" s="223">
        <f>4A!S152/4C!S153</f>
        <v>0.9093029948058088</v>
      </c>
      <c r="T153" s="224">
        <f>4A!T152/4C!T153</f>
        <v>0.4061216095621659</v>
      </c>
      <c r="U153" s="222">
        <f>4A!U152/4C!U153</f>
        <v>0.7121898819444956</v>
      </c>
      <c r="V153" s="223">
        <f>4A!V152/4C!V153</f>
        <v>0.7164305051496308</v>
      </c>
      <c r="W153" s="224">
        <f>4A!W152/4C!W153</f>
        <v>0.4210915038952477</v>
      </c>
      <c r="X153" s="222">
        <f>4A!X152/4C!X153</f>
        <v>0.776747748558102</v>
      </c>
      <c r="Y153" s="223">
        <f>4A!Y152/4C!Y153</f>
        <v>0.8203185459737524</v>
      </c>
      <c r="Z153" s="224">
        <f>4A!Z152/4C!Z153</f>
        <v>0</v>
      </c>
      <c r="AA153" s="222">
        <f>4A!AA152/4C!AA153</f>
        <v>0.10047873423811851</v>
      </c>
      <c r="AB153" s="223">
        <f>4A!AB152/4C!AB153</f>
        <v>0.10130049556645386</v>
      </c>
      <c r="AC153" s="224">
        <f>4A!AC152/4C!AC153</f>
        <v>0.08763142446520616</v>
      </c>
      <c r="AD153" s="222"/>
      <c r="AE153" s="223"/>
      <c r="AF153" s="224"/>
      <c r="AG153" s="222">
        <f>4A!AG152/4C!AG153</f>
        <v>1</v>
      </c>
      <c r="AH153" s="223">
        <f>4A!AH152/4C!AH153</f>
        <v>1</v>
      </c>
      <c r="AI153" s="224">
        <f>4A!AI152/4C!AI153</f>
        <v>1</v>
      </c>
    </row>
    <row r="154" spans="1:35" ht="16.5" hidden="1" outlineLevel="1">
      <c r="A154" s="217">
        <v>43891</v>
      </c>
      <c r="B154" s="714" t="s">
        <v>666</v>
      </c>
      <c r="C154" s="214"/>
      <c r="D154" s="212"/>
      <c r="E154" s="215"/>
      <c r="F154" s="214">
        <f>4A!F153/4C!F154</f>
        <v>0</v>
      </c>
      <c r="G154" s="212">
        <f>4A!G153/4C!G154</f>
        <v>0</v>
      </c>
      <c r="H154" s="215"/>
      <c r="I154" s="214">
        <f>4A!I153/4C!I154</f>
        <v>0.13218894320737548</v>
      </c>
      <c r="J154" s="212">
        <f>4A!J153/4C!J154</f>
        <v>0.13218894320737548</v>
      </c>
      <c r="K154" s="215"/>
      <c r="L154" s="214">
        <f>4A!L153/4C!L154</f>
        <v>0.011752252371301513</v>
      </c>
      <c r="M154" s="212">
        <f>4A!M153/4C!M154</f>
        <v>0.011752252371301513</v>
      </c>
      <c r="N154" s="215"/>
      <c r="O154" s="214">
        <f>4A!O153/4C!O154</f>
        <v>0.3473276961674593</v>
      </c>
      <c r="P154" s="212">
        <f>4A!P153/4C!P154</f>
        <v>0.3473276961674593</v>
      </c>
      <c r="Q154" s="215"/>
      <c r="R154" s="214">
        <f>4A!R153/4C!R154</f>
        <v>0.041487140950734226</v>
      </c>
      <c r="S154" s="212">
        <f>4A!S153/4C!S154</f>
        <v>0.05012066530959</v>
      </c>
      <c r="T154" s="215">
        <f>4A!T153/4C!T154</f>
        <v>0</v>
      </c>
      <c r="U154" s="214">
        <f>4A!U153/4C!U154</f>
        <v>0</v>
      </c>
      <c r="V154" s="212">
        <f>4A!V153/4C!V154</f>
        <v>0</v>
      </c>
      <c r="W154" s="215">
        <f>4A!W153/4C!W154</f>
        <v>0</v>
      </c>
      <c r="X154" s="214"/>
      <c r="Y154" s="212"/>
      <c r="Z154" s="215"/>
      <c r="AA154" s="214">
        <f>4A!AA153/4C!AA154</f>
        <v>0.05218228438759303</v>
      </c>
      <c r="AB154" s="212">
        <f>4A!AB153/4C!AB154</f>
        <v>0.05218228438759303</v>
      </c>
      <c r="AC154" s="215"/>
      <c r="AD154" s="214"/>
      <c r="AE154" s="212"/>
      <c r="AF154" s="215"/>
      <c r="AG154" s="214">
        <f>4A!AG153/4C!AG154</f>
        <v>0.05218228438759303</v>
      </c>
      <c r="AH154" s="212">
        <f>4A!AH153/4C!AH154</f>
        <v>0.05218228438759303</v>
      </c>
      <c r="AI154" s="215"/>
    </row>
    <row r="155" spans="1:35" ht="16.5" hidden="1" outlineLevel="1">
      <c r="A155" s="217">
        <v>43891</v>
      </c>
      <c r="B155" s="714" t="s">
        <v>580</v>
      </c>
      <c r="C155" s="222"/>
      <c r="D155" s="223"/>
      <c r="E155" s="224"/>
      <c r="F155" s="222"/>
      <c r="G155" s="223"/>
      <c r="H155" s="224"/>
      <c r="I155" s="222">
        <f>4A!I154/4C!I155</f>
        <v>0.5554615674958276</v>
      </c>
      <c r="J155" s="223">
        <f>4A!J154/4C!J155</f>
        <v>0.574804903686529</v>
      </c>
      <c r="K155" s="224">
        <f>4A!K154/4C!K155</f>
        <v>0</v>
      </c>
      <c r="L155" s="222">
        <f>4A!L154/4C!L155</f>
        <v>0.41300962292268084</v>
      </c>
      <c r="M155" s="223">
        <f>4A!M154/4C!M155</f>
        <v>0.3941302280225417</v>
      </c>
      <c r="N155" s="224">
        <f>4A!N154/4C!N155</f>
        <v>0.5690286380608337</v>
      </c>
      <c r="O155" s="222"/>
      <c r="P155" s="223"/>
      <c r="Q155" s="224"/>
      <c r="R155" s="222"/>
      <c r="S155" s="223"/>
      <c r="T155" s="224"/>
      <c r="U155" s="222">
        <f>4A!U154/4C!U155</f>
        <v>0.6303635474616376</v>
      </c>
      <c r="V155" s="223">
        <f>4A!V154/4C!V155</f>
        <v>0.6493049931059751</v>
      </c>
      <c r="W155" s="224">
        <f>4A!W154/4C!W155</f>
        <v>0</v>
      </c>
      <c r="X155" s="222">
        <f>4A!X154/4C!X155</f>
        <v>0.7304489509908644</v>
      </c>
      <c r="Y155" s="223">
        <f>4A!Y154/4C!Y155</f>
        <v>0.721871682503619</v>
      </c>
      <c r="Z155" s="224">
        <f>4A!Z154/4C!Z155</f>
        <v>1</v>
      </c>
      <c r="AA155" s="222">
        <f>4A!AA154/4C!AA155</f>
        <v>0.5598744217528536</v>
      </c>
      <c r="AB155" s="223">
        <f>4A!AB154/4C!AB155</f>
        <v>0.5720952343844657</v>
      </c>
      <c r="AC155" s="224">
        <f>4A!AC154/4C!AC155</f>
        <v>0.2908247767700484</v>
      </c>
      <c r="AD155" s="222"/>
      <c r="AE155" s="223"/>
      <c r="AF155" s="224"/>
      <c r="AG155" s="222">
        <f>4A!AG154/4C!AG155</f>
        <v>0.5328461217774499</v>
      </c>
      <c r="AH155" s="223">
        <f>4A!AH154/4C!AH155</f>
        <v>0.5479993051959693</v>
      </c>
      <c r="AI155" s="224">
        <f>4A!AI154/4C!AI155</f>
        <v>0.2145711991373857</v>
      </c>
    </row>
    <row r="156" spans="1:35" ht="16.5" hidden="1" outlineLevel="1">
      <c r="A156" s="217">
        <v>43891</v>
      </c>
      <c r="B156" s="713" t="s">
        <v>581</v>
      </c>
      <c r="C156" s="214"/>
      <c r="D156" s="212"/>
      <c r="E156" s="215"/>
      <c r="F156" s="214">
        <f>4A!F155/4C!F156</f>
        <v>2.4451714696976998E-05</v>
      </c>
      <c r="G156" s="212">
        <f>4A!G155/4C!G156</f>
        <v>2.5994333093895706E-05</v>
      </c>
      <c r="H156" s="215">
        <f>4A!H155/4C!H156</f>
        <v>0</v>
      </c>
      <c r="I156" s="214">
        <f>4A!I155/4C!I156</f>
        <v>0.10328133709779513</v>
      </c>
      <c r="J156" s="212">
        <f>4A!J155/4C!J156</f>
        <v>0.10416382104483209</v>
      </c>
      <c r="K156" s="215">
        <f>4A!K155/4C!K156</f>
        <v>0.08977894891560304</v>
      </c>
      <c r="L156" s="214"/>
      <c r="M156" s="212"/>
      <c r="N156" s="215"/>
      <c r="O156" s="214">
        <f>4A!O155/4C!O156</f>
        <v>0.010439033527846437</v>
      </c>
      <c r="P156" s="212">
        <f>4A!P155/4C!P156</f>
        <v>0.010439033527846437</v>
      </c>
      <c r="Q156" s="215"/>
      <c r="R156" s="214">
        <f>4A!R155/4C!R156</f>
        <v>0.11201254214648147</v>
      </c>
      <c r="S156" s="212">
        <f>4A!S155/4C!S156</f>
        <v>0.11459080183304336</v>
      </c>
      <c r="T156" s="215">
        <f>4A!T155/4C!T156</f>
        <v>0</v>
      </c>
      <c r="U156" s="214">
        <f>4A!U155/4C!U156</f>
        <v>0.08364816790295417</v>
      </c>
      <c r="V156" s="212">
        <f>4A!V155/4C!V156</f>
        <v>0.07812361305201547</v>
      </c>
      <c r="W156" s="215">
        <f>4A!W155/4C!W156</f>
        <v>0.1729109783753571</v>
      </c>
      <c r="X156" s="214"/>
      <c r="Y156" s="212"/>
      <c r="Z156" s="215"/>
      <c r="AA156" s="214">
        <f>4A!AA155/4C!AA156</f>
        <v>0.09857431507563826</v>
      </c>
      <c r="AB156" s="212">
        <f>4A!AB155/4C!AB156</f>
        <v>0.09940697037710523</v>
      </c>
      <c r="AC156" s="215">
        <f>4A!AC155/4C!AC156</f>
        <v>0.0858140892553078</v>
      </c>
      <c r="AD156" s="214"/>
      <c r="AE156" s="212"/>
      <c r="AF156" s="215"/>
      <c r="AG156" s="214">
        <f>4A!AG155/4C!AG156</f>
        <v>0.09857431507563826</v>
      </c>
      <c r="AH156" s="212">
        <f>4A!AH155/4C!AH156</f>
        <v>0.09940697037710526</v>
      </c>
      <c r="AI156" s="215">
        <f>4A!AI155/4C!AI156</f>
        <v>0.0858140892553078</v>
      </c>
    </row>
    <row r="157" spans="1:35" ht="16.5" hidden="1" outlineLevel="1">
      <c r="A157" s="217">
        <v>43891</v>
      </c>
      <c r="B157" s="714" t="s">
        <v>582</v>
      </c>
      <c r="C157" s="222"/>
      <c r="D157" s="223"/>
      <c r="E157" s="224"/>
      <c r="F157" s="222"/>
      <c r="G157" s="223"/>
      <c r="H157" s="224"/>
      <c r="I157" s="222"/>
      <c r="J157" s="223"/>
      <c r="K157" s="224"/>
      <c r="L157" s="222"/>
      <c r="M157" s="223"/>
      <c r="N157" s="224"/>
      <c r="O157" s="222">
        <f>4A!O156/4C!O157</f>
        <v>0.05103088578878631</v>
      </c>
      <c r="P157" s="223">
        <f>4A!P156/4C!P157</f>
        <v>0.049341871111137595</v>
      </c>
      <c r="Q157" s="224">
        <f>4A!Q156/4C!Q157</f>
        <v>0.15411900011143514</v>
      </c>
      <c r="R157" s="222"/>
      <c r="S157" s="223"/>
      <c r="T157" s="224"/>
      <c r="U157" s="222"/>
      <c r="V157" s="223"/>
      <c r="W157" s="224"/>
      <c r="X157" s="222"/>
      <c r="Y157" s="223"/>
      <c r="Z157" s="224"/>
      <c r="AA157" s="222"/>
      <c r="AB157" s="223"/>
      <c r="AC157" s="224"/>
      <c r="AD157" s="222"/>
      <c r="AE157" s="223"/>
      <c r="AF157" s="224"/>
      <c r="AG157" s="222"/>
      <c r="AH157" s="223"/>
      <c r="AI157" s="224"/>
    </row>
    <row r="158" spans="1:35" ht="16.5" hidden="1" outlineLevel="1">
      <c r="A158" s="217">
        <v>43891</v>
      </c>
      <c r="B158" s="714" t="s">
        <v>584</v>
      </c>
      <c r="C158" s="214"/>
      <c r="D158" s="212"/>
      <c r="E158" s="215"/>
      <c r="F158" s="214">
        <f>4A!F157/4C!F158</f>
        <v>0.027208996453440912</v>
      </c>
      <c r="G158" s="212">
        <f>4A!G157/4C!G158</f>
        <v>0.027373102729363788</v>
      </c>
      <c r="H158" s="215">
        <f>4A!H157/4C!H158</f>
        <v>0.0038107383461183637</v>
      </c>
      <c r="I158" s="214">
        <f>4A!I157/4C!I158</f>
        <v>0.18674301456659725</v>
      </c>
      <c r="J158" s="212">
        <f>4A!J157/4C!J158</f>
        <v>0.18694835327164977</v>
      </c>
      <c r="K158" s="215">
        <f>4A!K157/4C!K158</f>
        <v>0.16856857195091643</v>
      </c>
      <c r="L158" s="214">
        <f>4A!L157/4C!L158</f>
        <v>0.07833969151941686</v>
      </c>
      <c r="M158" s="212">
        <f>4A!M157/4C!M158</f>
        <v>0.07415223670544464</v>
      </c>
      <c r="N158" s="215">
        <f>4A!N157/4C!N158</f>
        <v>0.09308856097755955</v>
      </c>
      <c r="O158" s="214">
        <f>4A!O157/4C!O158</f>
        <v>0.14524209735918547</v>
      </c>
      <c r="P158" s="212">
        <f>4A!P157/4C!P158</f>
        <v>0.1418336347052211</v>
      </c>
      <c r="Q158" s="215">
        <f>4A!Q157/4C!Q158</f>
        <v>0.47875749473835827</v>
      </c>
      <c r="R158" s="214">
        <f>4A!R157/4C!R158</f>
        <v>0.1615984346557593</v>
      </c>
      <c r="S158" s="212">
        <f>4A!S157/4C!S158</f>
        <v>0.15858728495947252</v>
      </c>
      <c r="T158" s="215">
        <f>4A!T157/4C!T158</f>
        <v>0.22422235622071243</v>
      </c>
      <c r="U158" s="214">
        <f>4A!U157/4C!U158</f>
        <v>0.16676314424679387</v>
      </c>
      <c r="V158" s="212">
        <f>4A!V157/4C!V158</f>
        <v>0.16551833611608496</v>
      </c>
      <c r="W158" s="215">
        <f>4A!W157/4C!W158</f>
        <v>0.2227311847123508</v>
      </c>
      <c r="X158" s="214">
        <f>4A!X157/4C!X158</f>
        <v>0.11217712326896051</v>
      </c>
      <c r="Y158" s="212">
        <f>4A!Y157/4C!Y158</f>
        <v>0.11585067389587925</v>
      </c>
      <c r="Z158" s="215">
        <f>4A!Z157/4C!Z158</f>
        <v>0.0012864358601142874</v>
      </c>
      <c r="AA158" s="214">
        <f>4A!AA157/4C!AA158</f>
        <v>0.17610520015501807</v>
      </c>
      <c r="AB158" s="212">
        <f>4A!AB157/4C!AB158</f>
        <v>0.17632563953166064</v>
      </c>
      <c r="AC158" s="215">
        <f>4A!AC157/4C!AC158</f>
        <v>0.15723268147719402</v>
      </c>
      <c r="AD158" s="214"/>
      <c r="AE158" s="212"/>
      <c r="AF158" s="215"/>
      <c r="AG158" s="214">
        <f>4A!AG157/4C!AG158</f>
        <v>0.17619180951328908</v>
      </c>
      <c r="AH158" s="212">
        <f>4A!AH157/4C!AH158</f>
        <v>0.17640586278668802</v>
      </c>
      <c r="AI158" s="215">
        <f>4A!AI157/4C!AI158</f>
        <v>0.15782423553240119</v>
      </c>
    </row>
    <row r="159" spans="1:35" ht="16.5" hidden="1" outlineLevel="1">
      <c r="A159" s="217">
        <v>43891</v>
      </c>
      <c r="B159" s="713" t="s">
        <v>585</v>
      </c>
      <c r="C159" s="222"/>
      <c r="D159" s="223"/>
      <c r="E159" s="224"/>
      <c r="F159" s="222">
        <f>4A!F158/4C!F159</f>
        <v>0.02024741754051806</v>
      </c>
      <c r="G159" s="223">
        <f>4A!G158/4C!G159</f>
        <v>0.01892143812316794</v>
      </c>
      <c r="H159" s="224">
        <f>4A!H158/4C!H159</f>
        <v>0.15031788995665013</v>
      </c>
      <c r="I159" s="222">
        <f>4A!I158/4C!I159</f>
        <v>0.050483171940866725</v>
      </c>
      <c r="J159" s="223">
        <f>4A!J158/4C!J159</f>
        <v>0.04993466211803502</v>
      </c>
      <c r="K159" s="224">
        <f>4A!K158/4C!K159</f>
        <v>0.06297238005888434</v>
      </c>
      <c r="L159" s="222">
        <f>4A!L158/4C!L159</f>
        <v>1</v>
      </c>
      <c r="M159" s="223">
        <f>4A!M158/4C!M159</f>
        <v>1</v>
      </c>
      <c r="N159" s="224"/>
      <c r="O159" s="222">
        <f>4A!O158/4C!O159</f>
        <v>0.019190781214168815</v>
      </c>
      <c r="P159" s="223">
        <f>4A!P158/4C!P159</f>
        <v>0.01971606954563456</v>
      </c>
      <c r="Q159" s="224">
        <f>4A!Q158/4C!Q159</f>
        <v>0</v>
      </c>
      <c r="R159" s="222">
        <f>4A!R158/4C!R159</f>
        <v>0.008129291247296864</v>
      </c>
      <c r="S159" s="223">
        <f>4A!S158/4C!S159</f>
        <v>0.00819474089115088</v>
      </c>
      <c r="T159" s="224">
        <f>4A!T158/4C!T159</f>
        <v>0</v>
      </c>
      <c r="U159" s="222">
        <f>4A!U158/4C!U159</f>
        <v>0.12216021101737358</v>
      </c>
      <c r="V159" s="223">
        <f>4A!V158/4C!V159</f>
        <v>0.12217469272860368</v>
      </c>
      <c r="W159" s="224">
        <f>4A!W158/4C!W159</f>
        <v>0</v>
      </c>
      <c r="X159" s="222"/>
      <c r="Y159" s="223"/>
      <c r="Z159" s="224"/>
      <c r="AA159" s="222">
        <f>4A!AA158/4C!AA159</f>
        <v>0.03609980856164702</v>
      </c>
      <c r="AB159" s="223">
        <f>4A!AB158/4C!AB159</f>
        <v>0.03492887913966928</v>
      </c>
      <c r="AC159" s="224">
        <f>4A!AC158/4C!AC159</f>
        <v>0.08019499257856054</v>
      </c>
      <c r="AD159" s="222"/>
      <c r="AE159" s="223"/>
      <c r="AF159" s="224"/>
      <c r="AG159" s="222">
        <f>4A!AG158/4C!AG159</f>
        <v>0.03609980856164701</v>
      </c>
      <c r="AH159" s="223">
        <f>4A!AH158/4C!AH159</f>
        <v>0.03492887913966928</v>
      </c>
      <c r="AI159" s="224">
        <f>4A!AI158/4C!AI159</f>
        <v>0.08019499257856055</v>
      </c>
    </row>
    <row r="160" spans="1:35" ht="16.5" hidden="1" outlineLevel="1">
      <c r="A160" s="217">
        <v>43891</v>
      </c>
      <c r="B160" s="714" t="s">
        <v>586</v>
      </c>
      <c r="C160" s="214"/>
      <c r="D160" s="212"/>
      <c r="E160" s="215"/>
      <c r="F160" s="214">
        <f>4A!F159/4C!F160</f>
        <v>0</v>
      </c>
      <c r="G160" s="212">
        <f>4A!G159/4C!G160</f>
        <v>0</v>
      </c>
      <c r="H160" s="215"/>
      <c r="I160" s="214">
        <f>4A!I159/4C!I160</f>
        <v>0.5535825605756169</v>
      </c>
      <c r="J160" s="212">
        <f>4A!J159/4C!J160</f>
        <v>0.5623600384987535</v>
      </c>
      <c r="K160" s="215">
        <f>4A!K159/4C!K160</f>
        <v>0</v>
      </c>
      <c r="L160" s="214"/>
      <c r="M160" s="212"/>
      <c r="N160" s="215"/>
      <c r="O160" s="214"/>
      <c r="P160" s="212"/>
      <c r="Q160" s="215"/>
      <c r="R160" s="214"/>
      <c r="S160" s="212"/>
      <c r="T160" s="215"/>
      <c r="U160" s="214">
        <f>4A!U159/4C!U160</f>
        <v>0</v>
      </c>
      <c r="V160" s="212">
        <f>4A!V159/4C!V160</f>
        <v>0</v>
      </c>
      <c r="W160" s="215">
        <f>4A!W159/4C!W160</f>
        <v>0</v>
      </c>
      <c r="X160" s="214"/>
      <c r="Y160" s="212"/>
      <c r="Z160" s="215"/>
      <c r="AA160" s="214">
        <f>4A!AA159/4C!AA160</f>
        <v>0.5106249503392851</v>
      </c>
      <c r="AB160" s="212">
        <f>4A!AB159/4C!AB160</f>
        <v>0.5180838537430396</v>
      </c>
      <c r="AC160" s="215">
        <f>4A!AC159/4C!AC160</f>
        <v>0</v>
      </c>
      <c r="AD160" s="214"/>
      <c r="AE160" s="212"/>
      <c r="AF160" s="215"/>
      <c r="AG160" s="214">
        <f>4A!AG159/4C!AG160</f>
        <v>0.5106249503392851</v>
      </c>
      <c r="AH160" s="212">
        <f>4A!AH159/4C!AH160</f>
        <v>0.5180838537430396</v>
      </c>
      <c r="AI160" s="215">
        <f>4A!AI159/4C!AI160</f>
        <v>0</v>
      </c>
    </row>
    <row r="161" spans="1:35" ht="16.5" hidden="1" outlineLevel="1">
      <c r="A161" s="217">
        <v>43891</v>
      </c>
      <c r="B161" s="714" t="s">
        <v>587</v>
      </c>
      <c r="C161" s="222"/>
      <c r="D161" s="223"/>
      <c r="E161" s="224"/>
      <c r="F161" s="222">
        <f>4A!F160/4C!F161</f>
        <v>0.055161676203991504</v>
      </c>
      <c r="G161" s="223">
        <f>4A!G160/4C!G161</f>
        <v>0.05741142431701341</v>
      </c>
      <c r="H161" s="224">
        <f>4A!H160/4C!H161</f>
        <v>0</v>
      </c>
      <c r="I161" s="222">
        <f>4A!I160/4C!I161</f>
        <v>0.09513787194720733</v>
      </c>
      <c r="J161" s="223">
        <f>4A!J160/4C!J161</f>
        <v>0.09607313010535687</v>
      </c>
      <c r="K161" s="224">
        <f>4A!K160/4C!K161</f>
        <v>0.0541276421883166</v>
      </c>
      <c r="L161" s="222">
        <f>4A!L160/4C!L161</f>
        <v>0.13453417502519743</v>
      </c>
      <c r="M161" s="223">
        <f>4A!M160/4C!M161</f>
        <v>0.13690070880669322</v>
      </c>
      <c r="N161" s="224">
        <f>4A!N160/4C!N161</f>
        <v>0.0767177044753124</v>
      </c>
      <c r="O161" s="222">
        <f>4A!O160/4C!O161</f>
        <v>0.09916465242268784</v>
      </c>
      <c r="P161" s="223">
        <f>4A!P160/4C!P161</f>
        <v>0.10095650689136654</v>
      </c>
      <c r="Q161" s="224">
        <f>4A!Q160/4C!Q161</f>
        <v>0</v>
      </c>
      <c r="R161" s="222">
        <f>4A!R160/4C!R161</f>
        <v>0.12699181401682352</v>
      </c>
      <c r="S161" s="223">
        <f>4A!S160/4C!S161</f>
        <v>0.12799049379276062</v>
      </c>
      <c r="T161" s="224">
        <f>4A!T160/4C!T161</f>
        <v>0.060511207882720304</v>
      </c>
      <c r="U161" s="222">
        <f>4A!U160/4C!U161</f>
        <v>0.2061432120010928</v>
      </c>
      <c r="V161" s="223">
        <f>4A!V160/4C!V161</f>
        <v>0.204842588270368</v>
      </c>
      <c r="W161" s="224">
        <f>4A!W160/4C!W161</f>
        <v>0.2282854844637512</v>
      </c>
      <c r="X161" s="222">
        <f>4A!X160/4C!X161</f>
        <v>0.38718817597458893</v>
      </c>
      <c r="Y161" s="223">
        <f>4A!Y160/4C!Y161</f>
        <v>0.3914743090567202</v>
      </c>
      <c r="Z161" s="224">
        <f>4A!Z160/4C!Z161</f>
        <v>0.25515707048537073</v>
      </c>
      <c r="AA161" s="222">
        <f>4A!AA160/4C!AA161</f>
        <v>0.123310047610303</v>
      </c>
      <c r="AB161" s="223">
        <f>4A!AB160/4C!AB161</f>
        <v>0.1250260171335842</v>
      </c>
      <c r="AC161" s="224">
        <f>4A!AC160/4C!AC161</f>
        <v>0.07311314387724004</v>
      </c>
      <c r="AD161" s="222"/>
      <c r="AE161" s="223"/>
      <c r="AF161" s="224"/>
      <c r="AG161" s="222">
        <f>4A!AG160/4C!AG161</f>
        <v>0.11980558013083968</v>
      </c>
      <c r="AH161" s="223">
        <f>4A!AH160/4C!AH161</f>
        <v>0.12148143687189052</v>
      </c>
      <c r="AI161" s="224">
        <f>4A!AI160/4C!AI161</f>
        <v>0.0708149115104981</v>
      </c>
    </row>
    <row r="162" spans="1:35" ht="16.5" hidden="1" outlineLevel="1">
      <c r="A162" s="217">
        <v>43891</v>
      </c>
      <c r="B162" s="713" t="s">
        <v>588</v>
      </c>
      <c r="C162" s="214"/>
      <c r="D162" s="212"/>
      <c r="E162" s="215"/>
      <c r="F162" s="214">
        <f>4A!F161/4C!F162</f>
        <v>0</v>
      </c>
      <c r="G162" s="212">
        <f>4A!G161/4C!G162</f>
        <v>0</v>
      </c>
      <c r="H162" s="215">
        <f>4A!H161/4C!H162</f>
        <v>0</v>
      </c>
      <c r="I162" s="214">
        <f>4A!I161/4C!I162</f>
        <v>1</v>
      </c>
      <c r="J162" s="212">
        <f>4A!J161/4C!J162</f>
        <v>1</v>
      </c>
      <c r="K162" s="215"/>
      <c r="L162" s="214"/>
      <c r="M162" s="212"/>
      <c r="N162" s="215"/>
      <c r="O162" s="214">
        <f>4A!O161/4C!O162</f>
        <v>0.042450842672174624</v>
      </c>
      <c r="P162" s="212">
        <f>4A!P161/4C!P162</f>
        <v>0.04218799755769413</v>
      </c>
      <c r="Q162" s="215">
        <f>4A!Q161/4C!Q162</f>
        <v>0.06276705802374631</v>
      </c>
      <c r="R162" s="214">
        <f>4A!R161/4C!R162</f>
        <v>1</v>
      </c>
      <c r="S162" s="212">
        <f>4A!S161/4C!S162</f>
        <v>1</v>
      </c>
      <c r="T162" s="215"/>
      <c r="U162" s="214">
        <f>4A!U161/4C!U162</f>
        <v>0.9271744584063892</v>
      </c>
      <c r="V162" s="212">
        <f>4A!V161/4C!V162</f>
        <v>0.9271744584063892</v>
      </c>
      <c r="W162" s="215"/>
      <c r="X162" s="214"/>
      <c r="Y162" s="212"/>
      <c r="Z162" s="215"/>
      <c r="AA162" s="214">
        <f>4A!AA161/4C!AA162</f>
        <v>0.596248779211084</v>
      </c>
      <c r="AB162" s="212">
        <f>4A!AB161/4C!AB162</f>
        <v>0.6137534115320614</v>
      </c>
      <c r="AC162" s="215">
        <f>4A!AC161/4C!AC162</f>
        <v>0</v>
      </c>
      <c r="AD162" s="214"/>
      <c r="AE162" s="212"/>
      <c r="AF162" s="215"/>
      <c r="AG162" s="214">
        <f>4A!AG161/4C!AG162</f>
        <v>0.5962487792110839</v>
      </c>
      <c r="AH162" s="212">
        <f>4A!AH161/4C!AH162</f>
        <v>0.6137534115320614</v>
      </c>
      <c r="AI162" s="215">
        <f>4A!AI161/4C!AI162</f>
        <v>0</v>
      </c>
    </row>
    <row r="163" spans="1:35" ht="16.5" hidden="1" outlineLevel="1">
      <c r="A163" s="217">
        <v>43891</v>
      </c>
      <c r="B163" s="714" t="s">
        <v>589</v>
      </c>
      <c r="C163" s="222"/>
      <c r="D163" s="223"/>
      <c r="E163" s="224"/>
      <c r="F163" s="222">
        <f>4A!F162/4C!F163</f>
        <v>0.03963192318241723</v>
      </c>
      <c r="G163" s="223">
        <f>4A!G162/4C!G163</f>
        <v>0.045831576531447725</v>
      </c>
      <c r="H163" s="224">
        <f>4A!H162/4C!H163</f>
        <v>0</v>
      </c>
      <c r="I163" s="222">
        <f>4A!I162/4C!I163</f>
        <v>0.20602389357789164</v>
      </c>
      <c r="J163" s="223">
        <f>4A!J162/4C!J163</f>
        <v>0.20838238046597396</v>
      </c>
      <c r="K163" s="224">
        <f>4A!K162/4C!K163</f>
        <v>0.11618768053454995</v>
      </c>
      <c r="L163" s="222">
        <f>4A!L162/4C!L163</f>
        <v>0.046237690492436576</v>
      </c>
      <c r="M163" s="223">
        <f>4A!M162/4C!M163</f>
        <v>0.046237690492436576</v>
      </c>
      <c r="N163" s="224"/>
      <c r="O163" s="222"/>
      <c r="P163" s="223"/>
      <c r="Q163" s="224"/>
      <c r="R163" s="222">
        <f>4A!R162/4C!R163</f>
        <v>0.17305224903571625</v>
      </c>
      <c r="S163" s="223">
        <f>4A!S162/4C!S163</f>
        <v>0.1704236428141621</v>
      </c>
      <c r="T163" s="224">
        <f>4A!T162/4C!T163</f>
        <v>0.3284669348943042</v>
      </c>
      <c r="U163" s="222">
        <f>4A!U162/4C!U163</f>
        <v>0.2192601724592615</v>
      </c>
      <c r="V163" s="223">
        <f>4A!V162/4C!V163</f>
        <v>0.2219919831931805</v>
      </c>
      <c r="W163" s="224">
        <f>4A!W162/4C!W163</f>
        <v>0.10702248999627677</v>
      </c>
      <c r="X163" s="222">
        <f>4A!X162/4C!X163</f>
        <v>0.4145440561343989</v>
      </c>
      <c r="Y163" s="223">
        <f>4A!Y162/4C!Y163</f>
        <v>0.41763630209815317</v>
      </c>
      <c r="Z163" s="224">
        <f>4A!Z162/4C!Z163</f>
        <v>0.2996084956647201</v>
      </c>
      <c r="AA163" s="222">
        <f>4A!AA162/4C!AA163</f>
        <v>0.2100223919314617</v>
      </c>
      <c r="AB163" s="223">
        <f>4A!AB162/4C!AB163</f>
        <v>0.21233717543053904</v>
      </c>
      <c r="AC163" s="224">
        <f>4A!AC162/4C!AC163</f>
        <v>0.12111847114081463</v>
      </c>
      <c r="AD163" s="222"/>
      <c r="AE163" s="223"/>
      <c r="AF163" s="224"/>
      <c r="AG163" s="222">
        <f>4A!AG162/4C!AG163</f>
        <v>0.2043705957343374</v>
      </c>
      <c r="AH163" s="223">
        <f>4A!AH162/4C!AH163</f>
        <v>0.2066688182567366</v>
      </c>
      <c r="AI163" s="224">
        <f>4A!AI162/4C!AI163</f>
        <v>0.11602148098625406</v>
      </c>
    </row>
    <row r="164" spans="1:35" ht="16.5" hidden="1" outlineLevel="1">
      <c r="A164" s="217">
        <v>43891</v>
      </c>
      <c r="B164" s="714" t="s">
        <v>590</v>
      </c>
      <c r="C164" s="214"/>
      <c r="D164" s="212"/>
      <c r="E164" s="215"/>
      <c r="F164" s="214">
        <f>4A!F163/4C!F164</f>
        <v>0.276753919699826</v>
      </c>
      <c r="G164" s="212">
        <f>4A!G163/4C!G164</f>
        <v>0.28529862935790135</v>
      </c>
      <c r="H164" s="215">
        <f>4A!H163/4C!H164</f>
        <v>0.1751406974653521</v>
      </c>
      <c r="I164" s="214">
        <f>4A!I163/4C!I164</f>
        <v>0.4462693709280794</v>
      </c>
      <c r="J164" s="212">
        <f>4A!J163/4C!J164</f>
        <v>0.5397840665538578</v>
      </c>
      <c r="K164" s="215">
        <f>4A!K163/4C!K164</f>
        <v>0.1660995867809864</v>
      </c>
      <c r="L164" s="214">
        <f>4A!L163/4C!L164</f>
        <v>0.3652574181033471</v>
      </c>
      <c r="M164" s="212">
        <f>4A!M163/4C!M164</f>
        <v>0.3912939330771879</v>
      </c>
      <c r="N164" s="215">
        <f>4A!N163/4C!N164</f>
        <v>0.2613795844477432</v>
      </c>
      <c r="O164" s="214">
        <f>4A!O163/4C!O164</f>
        <v>0.3610685054450886</v>
      </c>
      <c r="P164" s="212">
        <f>4A!P163/4C!P164</f>
        <v>0.36400798642164234</v>
      </c>
      <c r="Q164" s="215">
        <f>4A!Q163/4C!Q164</f>
        <v>0.188041666637982</v>
      </c>
      <c r="R164" s="214">
        <f>4A!R163/4C!R164</f>
        <v>0.14529420161571635</v>
      </c>
      <c r="S164" s="212">
        <f>4A!S163/4C!S164</f>
        <v>0.14650813768786086</v>
      </c>
      <c r="T164" s="215">
        <f>4A!T163/4C!T164</f>
        <v>0.1368264693785794</v>
      </c>
      <c r="U164" s="214">
        <f>4A!U163/4C!U164</f>
        <v>0.29492777967548495</v>
      </c>
      <c r="V164" s="212">
        <f>4A!V163/4C!V164</f>
        <v>0.33013718736662045</v>
      </c>
      <c r="W164" s="215">
        <f>4A!W163/4C!W164</f>
        <v>0.17764486773668728</v>
      </c>
      <c r="X164" s="214"/>
      <c r="Y164" s="212"/>
      <c r="Z164" s="215"/>
      <c r="AA164" s="214">
        <f>4A!AA163/4C!AA164</f>
        <v>0.4084388570900758</v>
      </c>
      <c r="AB164" s="212">
        <f>4A!AB163/4C!AB164</f>
        <v>0.4699239236236781</v>
      </c>
      <c r="AC164" s="215">
        <f>4A!AC163/4C!AC164</f>
        <v>0.19251821609627076</v>
      </c>
      <c r="AD164" s="214"/>
      <c r="AE164" s="212"/>
      <c r="AF164" s="215"/>
      <c r="AG164" s="214">
        <f>4A!AG163/4C!AG164</f>
        <v>0.40843885709007577</v>
      </c>
      <c r="AH164" s="212">
        <f>4A!AH163/4C!AH164</f>
        <v>0.4699239236236781</v>
      </c>
      <c r="AI164" s="215">
        <f>4A!AI163/4C!AI164</f>
        <v>0.19251821609627076</v>
      </c>
    </row>
    <row r="165" spans="1:35" ht="16.5" hidden="1" outlineLevel="1">
      <c r="A165" s="217">
        <v>43891</v>
      </c>
      <c r="B165" s="713" t="s">
        <v>591</v>
      </c>
      <c r="C165" s="222"/>
      <c r="D165" s="223"/>
      <c r="E165" s="224"/>
      <c r="F165" s="222"/>
      <c r="G165" s="223"/>
      <c r="H165" s="224"/>
      <c r="I165" s="222">
        <f>4A!I164/4C!I165</f>
        <v>0.1050969468518123</v>
      </c>
      <c r="J165" s="223">
        <f>4A!J164/4C!J165</f>
        <v>0.11460253089623787</v>
      </c>
      <c r="K165" s="224">
        <f>4A!K164/4C!K165</f>
        <v>0.024073564388386644</v>
      </c>
      <c r="L165" s="222">
        <f>4A!L164/4C!L165</f>
        <v>0.188742184845203</v>
      </c>
      <c r="M165" s="223">
        <f>4A!M164/4C!M165</f>
        <v>0.1380203119742695</v>
      </c>
      <c r="N165" s="224">
        <f>4A!N164/4C!N165</f>
        <v>0.257321703474194</v>
      </c>
      <c r="O165" s="222"/>
      <c r="P165" s="223"/>
      <c r="Q165" s="224"/>
      <c r="R165" s="222"/>
      <c r="S165" s="223"/>
      <c r="T165" s="224"/>
      <c r="U165" s="222"/>
      <c r="V165" s="223"/>
      <c r="W165" s="224"/>
      <c r="X165" s="222"/>
      <c r="Y165" s="223"/>
      <c r="Z165" s="224"/>
      <c r="AA165" s="222">
        <f>4A!AA164/4C!AA165</f>
        <v>0.10843926170476474</v>
      </c>
      <c r="AB165" s="223">
        <f>4A!AB164/4C!AB165</f>
        <v>0.11521225096021952</v>
      </c>
      <c r="AC165" s="224">
        <f>4A!AC164/4C!AC165</f>
        <v>0.05771335170444303</v>
      </c>
      <c r="AD165" s="222"/>
      <c r="AE165" s="223"/>
      <c r="AF165" s="224"/>
      <c r="AG165" s="222">
        <f>4A!AG164/4C!AG165</f>
        <v>0.10843926170476476</v>
      </c>
      <c r="AH165" s="223">
        <f>4A!AH164/4C!AH165</f>
        <v>0.11521225096021952</v>
      </c>
      <c r="AI165" s="224">
        <f>4A!AI164/4C!AI165</f>
        <v>0.05771335170444303</v>
      </c>
    </row>
    <row r="166" spans="1:35" ht="16.5" hidden="1" outlineLevel="1">
      <c r="A166" s="217">
        <v>43891</v>
      </c>
      <c r="B166" s="714" t="s">
        <v>592</v>
      </c>
      <c r="C166" s="214"/>
      <c r="D166" s="212"/>
      <c r="E166" s="215"/>
      <c r="F166" s="214"/>
      <c r="G166" s="212"/>
      <c r="H166" s="215"/>
      <c r="I166" s="214"/>
      <c r="J166" s="212"/>
      <c r="K166" s="215"/>
      <c r="L166" s="214">
        <f>4A!L165/4C!L166</f>
        <v>1</v>
      </c>
      <c r="M166" s="212">
        <f>4A!M165/4C!M166</f>
        <v>1</v>
      </c>
      <c r="N166" s="215"/>
      <c r="O166" s="214"/>
      <c r="P166" s="212"/>
      <c r="Q166" s="215"/>
      <c r="R166" s="214"/>
      <c r="S166" s="212"/>
      <c r="T166" s="215"/>
      <c r="U166" s="214"/>
      <c r="V166" s="212"/>
      <c r="W166" s="215"/>
      <c r="X166" s="214">
        <f>4A!X165/4C!X166</f>
        <v>0.8006977516778591</v>
      </c>
      <c r="Y166" s="212">
        <f>4A!Y165/4C!Y166</f>
        <v>0.8006977516778591</v>
      </c>
      <c r="Z166" s="215"/>
      <c r="AA166" s="214">
        <f>4A!AA165/4C!AA166</f>
        <v>0.8318104555444927</v>
      </c>
      <c r="AB166" s="212">
        <f>4A!AB165/4C!AB166</f>
        <v>0.8318104555444927</v>
      </c>
      <c r="AC166" s="215"/>
      <c r="AD166" s="214"/>
      <c r="AE166" s="212"/>
      <c r="AF166" s="215"/>
      <c r="AG166" s="214">
        <f>4A!AG165/4C!AG166</f>
        <v>1</v>
      </c>
      <c r="AH166" s="212">
        <f>4A!AH165/4C!AH166</f>
        <v>1</v>
      </c>
      <c r="AI166" s="215"/>
    </row>
    <row r="167" spans="1:35" ht="16.5" hidden="1" outlineLevel="1">
      <c r="A167" s="217">
        <v>43891</v>
      </c>
      <c r="B167" s="714" t="s">
        <v>593</v>
      </c>
      <c r="C167" s="222"/>
      <c r="D167" s="223"/>
      <c r="E167" s="224"/>
      <c r="F167" s="222"/>
      <c r="G167" s="223"/>
      <c r="H167" s="224"/>
      <c r="I167" s="222"/>
      <c r="J167" s="223"/>
      <c r="K167" s="224"/>
      <c r="L167" s="222"/>
      <c r="M167" s="223"/>
      <c r="N167" s="224"/>
      <c r="O167" s="222">
        <f>4A!O166/4C!O167</f>
        <v>0.03006675412818084</v>
      </c>
      <c r="P167" s="223">
        <f>4A!P166/4C!P167</f>
        <v>0.027700014223655266</v>
      </c>
      <c r="Q167" s="224">
        <f>4A!Q166/4C!Q167</f>
        <v>0.08012525326947872</v>
      </c>
      <c r="R167" s="222"/>
      <c r="S167" s="223"/>
      <c r="T167" s="224"/>
      <c r="U167" s="222"/>
      <c r="V167" s="223"/>
      <c r="W167" s="224"/>
      <c r="X167" s="222"/>
      <c r="Y167" s="223"/>
      <c r="Z167" s="224"/>
      <c r="AA167" s="222"/>
      <c r="AB167" s="223"/>
      <c r="AC167" s="224"/>
      <c r="AD167" s="222"/>
      <c r="AE167" s="223"/>
      <c r="AF167" s="224"/>
      <c r="AG167" s="222"/>
      <c r="AH167" s="223"/>
      <c r="AI167" s="224"/>
    </row>
    <row r="168" spans="1:35" ht="16.5" hidden="1" outlineLevel="1">
      <c r="A168" s="217">
        <v>43891</v>
      </c>
      <c r="B168" s="713" t="s">
        <v>594</v>
      </c>
      <c r="C168" s="214"/>
      <c r="D168" s="212"/>
      <c r="E168" s="215"/>
      <c r="F168" s="214"/>
      <c r="G168" s="212"/>
      <c r="H168" s="215"/>
      <c r="I168" s="214">
        <f>4A!I167/4C!I168</f>
        <v>0.6211333783133739</v>
      </c>
      <c r="J168" s="212">
        <f>4A!J167/4C!J168</f>
        <v>0.6211333783133739</v>
      </c>
      <c r="K168" s="215"/>
      <c r="L168" s="214">
        <f>4A!L167/4C!L168</f>
        <v>0.967094924336955</v>
      </c>
      <c r="M168" s="212">
        <f>4A!M167/4C!M168</f>
        <v>0.9666947678674397</v>
      </c>
      <c r="N168" s="215">
        <f>4A!N167/4C!N168</f>
        <v>1</v>
      </c>
      <c r="O168" s="214">
        <f>4A!O167/4C!O168</f>
        <v>0.15708489625726854</v>
      </c>
      <c r="P168" s="212">
        <f>4A!P167/4C!P168</f>
        <v>0.1780337167013056</v>
      </c>
      <c r="Q168" s="215">
        <f>4A!Q167/4C!Q168</f>
        <v>0.15410624283022223</v>
      </c>
      <c r="R168" s="214"/>
      <c r="S168" s="212"/>
      <c r="T168" s="215"/>
      <c r="U168" s="214">
        <f>4A!U167/4C!U168</f>
        <v>0.9876716072436791</v>
      </c>
      <c r="V168" s="212">
        <f>4A!V167/4C!V168</f>
        <v>0.9876716072436791</v>
      </c>
      <c r="W168" s="215"/>
      <c r="X168" s="214"/>
      <c r="Y168" s="212"/>
      <c r="Z168" s="215"/>
      <c r="AA168" s="214">
        <f>4A!AA167/4C!AA168</f>
        <v>0.7006235257259987</v>
      </c>
      <c r="AB168" s="212">
        <f>4A!AB167/4C!AB168</f>
        <v>0.6997947804041819</v>
      </c>
      <c r="AC168" s="215">
        <f>4A!AC167/4C!AC168</f>
        <v>1</v>
      </c>
      <c r="AD168" s="214"/>
      <c r="AE168" s="212"/>
      <c r="AF168" s="215"/>
      <c r="AG168" s="214">
        <f>4A!AG167/4C!AG168</f>
        <v>0.7006235257259985</v>
      </c>
      <c r="AH168" s="212">
        <f>4A!AH167/4C!AH168</f>
        <v>0.6997947804041819</v>
      </c>
      <c r="AI168" s="215">
        <f>4A!AI167/4C!AI168</f>
        <v>1</v>
      </c>
    </row>
    <row r="169" spans="1:35" ht="16.5" hidden="1" outlineLevel="1">
      <c r="A169" s="217">
        <v>43891</v>
      </c>
      <c r="B169" s="714" t="s">
        <v>670</v>
      </c>
      <c r="C169" s="222"/>
      <c r="D169" s="223"/>
      <c r="E169" s="224"/>
      <c r="F169" s="222"/>
      <c r="G169" s="223"/>
      <c r="H169" s="224"/>
      <c r="I169" s="222"/>
      <c r="J169" s="223"/>
      <c r="K169" s="224"/>
      <c r="L169" s="222"/>
      <c r="M169" s="223"/>
      <c r="N169" s="224"/>
      <c r="O169" s="222"/>
      <c r="P169" s="223"/>
      <c r="Q169" s="224"/>
      <c r="R169" s="222"/>
      <c r="S169" s="223"/>
      <c r="T169" s="224"/>
      <c r="U169" s="222"/>
      <c r="V169" s="223"/>
      <c r="W169" s="224"/>
      <c r="X169" s="222">
        <f>4A!X168/4C!X169</f>
        <v>0.2640920155460219</v>
      </c>
      <c r="Y169" s="223">
        <f>4A!Y168/4C!Y169</f>
        <v>0.2640920155460219</v>
      </c>
      <c r="Z169" s="224"/>
      <c r="AA169" s="222">
        <f>4A!AA168/4C!AA169</f>
        <v>0.2640920155460219</v>
      </c>
      <c r="AB169" s="223">
        <f>4A!AB168/4C!AB169</f>
        <v>0.2640920155460219</v>
      </c>
      <c r="AC169" s="224"/>
      <c r="AD169" s="222"/>
      <c r="AE169" s="223"/>
      <c r="AF169" s="224"/>
      <c r="AG169" s="222"/>
      <c r="AH169" s="223"/>
      <c r="AI169" s="224"/>
    </row>
    <row r="170" spans="1:35" ht="16.5" hidden="1" outlineLevel="1">
      <c r="A170" s="217">
        <v>43891</v>
      </c>
      <c r="B170" s="714" t="s">
        <v>595</v>
      </c>
      <c r="C170" s="214"/>
      <c r="D170" s="212"/>
      <c r="E170" s="215"/>
      <c r="F170" s="214">
        <f>4A!F169/4C!F170</f>
        <v>0.04835471118857042</v>
      </c>
      <c r="G170" s="212">
        <f>4A!G169/4C!G170</f>
        <v>0.04257217813759892</v>
      </c>
      <c r="H170" s="215">
        <f>4A!H169/4C!H170</f>
        <v>0.2521838631308214</v>
      </c>
      <c r="I170" s="214">
        <f>4A!I169/4C!I170</f>
        <v>0.2570554093652132</v>
      </c>
      <c r="J170" s="212">
        <f>4A!J169/4C!J170</f>
        <v>0.26241691041568577</v>
      </c>
      <c r="K170" s="215">
        <f>4A!K169/4C!K170</f>
        <v>0.14587493140812605</v>
      </c>
      <c r="L170" s="214">
        <f>4A!L169/4C!L170</f>
        <v>0.21638128394961895</v>
      </c>
      <c r="M170" s="212">
        <f>4A!M169/4C!M170</f>
        <v>0.21832609112921425</v>
      </c>
      <c r="N170" s="215">
        <f>4A!N169/4C!N170</f>
        <v>0.1886855126021653</v>
      </c>
      <c r="O170" s="214">
        <f>4A!O169/4C!O170</f>
        <v>0.07948673791055508</v>
      </c>
      <c r="P170" s="212">
        <f>4A!P169/4C!P170</f>
        <v>0.08073737798189004</v>
      </c>
      <c r="Q170" s="215">
        <f>4A!Q169/4C!Q170</f>
        <v>0.0032599228800006966</v>
      </c>
      <c r="R170" s="214">
        <f>4A!R169/4C!R170</f>
        <v>0.14244234371527623</v>
      </c>
      <c r="S170" s="212">
        <f>4A!S169/4C!S170</f>
        <v>0.1424787864713805</v>
      </c>
      <c r="T170" s="215">
        <f>4A!T169/4C!T170</f>
        <v>0.14176619827777262</v>
      </c>
      <c r="U170" s="214">
        <f>4A!U169/4C!U170</f>
        <v>0.2697320529958812</v>
      </c>
      <c r="V170" s="212">
        <f>4A!V169/4C!V170</f>
        <v>0.2721595749193896</v>
      </c>
      <c r="W170" s="215">
        <f>4A!W169/4C!W170</f>
        <v>0.19565813017387723</v>
      </c>
      <c r="X170" s="214">
        <f>4A!X169/4C!X170</f>
        <v>0.387821269077754</v>
      </c>
      <c r="Y170" s="212">
        <f>4A!Y169/4C!Y170</f>
        <v>0.3885014915434206</v>
      </c>
      <c r="Z170" s="215">
        <f>4A!Z169/4C!Z170</f>
        <v>0.37801984363029745</v>
      </c>
      <c r="AA170" s="214">
        <f>4A!AA169/4C!AA170</f>
        <v>0.23255303436690491</v>
      </c>
      <c r="AB170" s="212">
        <f>4A!AB169/4C!AB170</f>
        <v>0.235862821013095</v>
      </c>
      <c r="AC170" s="215">
        <f>4A!AC169/4C!AC170</f>
        <v>0.17609933454365806</v>
      </c>
      <c r="AD170" s="214"/>
      <c r="AE170" s="212"/>
      <c r="AF170" s="215"/>
      <c r="AG170" s="214">
        <f>4A!AG169/4C!AG170</f>
        <v>0.23044758507207486</v>
      </c>
      <c r="AH170" s="212">
        <f>4A!AH169/4C!AH170</f>
        <v>0.23381415756405433</v>
      </c>
      <c r="AI170" s="215">
        <f>4A!AI169/4C!AI170</f>
        <v>0.17288335767101093</v>
      </c>
    </row>
    <row r="171" spans="1:35" ht="16.5" hidden="1" outlineLevel="1">
      <c r="A171" s="217">
        <v>43891</v>
      </c>
      <c r="B171" s="713" t="s">
        <v>596</v>
      </c>
      <c r="C171" s="222"/>
      <c r="D171" s="223"/>
      <c r="E171" s="224"/>
      <c r="F171" s="222">
        <f>4A!F170/4C!F171</f>
        <v>0.03582375581648184</v>
      </c>
      <c r="G171" s="223">
        <f>4A!G170/4C!G171</f>
        <v>0.034891999552148056</v>
      </c>
      <c r="H171" s="224">
        <f>4A!H170/4C!H171</f>
        <v>0.05836073998453627</v>
      </c>
      <c r="I171" s="222">
        <f>4A!I170/4C!I171</f>
        <v>0.17399618587356303</v>
      </c>
      <c r="J171" s="223">
        <f>4A!J170/4C!J171</f>
        <v>0.1756428879813917</v>
      </c>
      <c r="K171" s="224">
        <f>4A!K170/4C!K171</f>
        <v>0.11513149469902119</v>
      </c>
      <c r="L171" s="222">
        <f>4A!L170/4C!L171</f>
        <v>0.17492174230287225</v>
      </c>
      <c r="M171" s="223">
        <f>4A!M170/4C!M171</f>
        <v>0.17996405433938575</v>
      </c>
      <c r="N171" s="224">
        <f>4A!N170/4C!N171</f>
        <v>0.039671631329858445</v>
      </c>
      <c r="O171" s="222"/>
      <c r="P171" s="223"/>
      <c r="Q171" s="224"/>
      <c r="R171" s="222">
        <f>4A!R170/4C!R171</f>
        <v>0.06114489407291871</v>
      </c>
      <c r="S171" s="223">
        <f>4A!S170/4C!S171</f>
        <v>0.06002672051639515</v>
      </c>
      <c r="T171" s="224">
        <f>4A!T170/4C!T171</f>
        <v>0.1338248266404016</v>
      </c>
      <c r="U171" s="222">
        <f>4A!U170/4C!U171</f>
        <v>0.12877419116855993</v>
      </c>
      <c r="V171" s="223">
        <f>4A!V170/4C!V171</f>
        <v>0.12949047979684375</v>
      </c>
      <c r="W171" s="224">
        <f>4A!W170/4C!W171</f>
        <v>0.10566070747912146</v>
      </c>
      <c r="X171" s="222">
        <f>4A!X170/4C!X171</f>
        <v>0.4436093059416044</v>
      </c>
      <c r="Y171" s="223">
        <f>4A!Y170/4C!Y171</f>
        <v>0.4450928865060682</v>
      </c>
      <c r="Z171" s="224">
        <f>4A!Z170/4C!Z171</f>
        <v>0.15566021024635074</v>
      </c>
      <c r="AA171" s="222">
        <f>4A!AA170/4C!AA171</f>
        <v>0.17035386538614133</v>
      </c>
      <c r="AB171" s="223">
        <f>4A!AB170/4C!AB171</f>
        <v>0.17226768917382995</v>
      </c>
      <c r="AC171" s="224">
        <f>4A!AC170/4C!AC171</f>
        <v>0.10444712552102048</v>
      </c>
      <c r="AD171" s="222"/>
      <c r="AE171" s="223"/>
      <c r="AF171" s="224"/>
      <c r="AG171" s="222">
        <f>4A!AG170/4C!AG171</f>
        <v>0.16776655697741996</v>
      </c>
      <c r="AH171" s="223">
        <f>4A!AH170/4C!AH171</f>
        <v>0.16962247211900713</v>
      </c>
      <c r="AI171" s="224">
        <f>4A!AI170/4C!AI171</f>
        <v>0.10435972155259675</v>
      </c>
    </row>
    <row r="172" spans="1:35" ht="16.5" hidden="1" outlineLevel="1">
      <c r="A172" s="217">
        <v>43891</v>
      </c>
      <c r="B172" s="714" t="s">
        <v>597</v>
      </c>
      <c r="C172" s="214"/>
      <c r="D172" s="212"/>
      <c r="E172" s="215"/>
      <c r="F172" s="214">
        <f>4A!F171/4C!F172</f>
        <v>0</v>
      </c>
      <c r="G172" s="212"/>
      <c r="H172" s="215">
        <f>4A!H171/4C!H172</f>
        <v>0</v>
      </c>
      <c r="I172" s="214">
        <f>4A!I171/4C!I172</f>
        <v>0.20180381046041734</v>
      </c>
      <c r="J172" s="212">
        <f>4A!J171/4C!J172</f>
        <v>0.20202866765360472</v>
      </c>
      <c r="K172" s="215">
        <f>4A!K171/4C!K172</f>
        <v>0.16084126283089265</v>
      </c>
      <c r="L172" s="214">
        <f>4A!L171/4C!L172</f>
        <v>0.14313738538260534</v>
      </c>
      <c r="M172" s="212">
        <f>4A!M171/4C!M172</f>
        <v>0.1441919030070081</v>
      </c>
      <c r="N172" s="215">
        <f>4A!N171/4C!N172</f>
        <v>0.05819182764190954</v>
      </c>
      <c r="O172" s="214">
        <f>4A!O171/4C!O172</f>
        <v>0.04665313270715592</v>
      </c>
      <c r="P172" s="212">
        <f>4A!P171/4C!P172</f>
        <v>0.04665313270715592</v>
      </c>
      <c r="Q172" s="215"/>
      <c r="R172" s="214">
        <f>4A!R171/4C!R172</f>
        <v>0.25398681356875896</v>
      </c>
      <c r="S172" s="212">
        <f>4A!S171/4C!S172</f>
        <v>0.25915916186264937</v>
      </c>
      <c r="T172" s="215">
        <f>4A!T171/4C!T172</f>
        <v>0.05625112421726879</v>
      </c>
      <c r="U172" s="214">
        <f>4A!U171/4C!U172</f>
        <v>0.4533570166375859</v>
      </c>
      <c r="V172" s="212">
        <f>4A!V171/4C!V172</f>
        <v>0.4766524428501217</v>
      </c>
      <c r="W172" s="215">
        <f>4A!W171/4C!W172</f>
        <v>0.04188912326561588</v>
      </c>
      <c r="X172" s="214"/>
      <c r="Y172" s="212"/>
      <c r="Z172" s="215"/>
      <c r="AA172" s="214">
        <f>4A!AA171/4C!AA172</f>
        <v>0.17817520716465277</v>
      </c>
      <c r="AB172" s="212">
        <f>4A!AB171/4C!AB172</f>
        <v>0.17883197215278346</v>
      </c>
      <c r="AC172" s="215">
        <f>4A!AC171/4C!AC172</f>
        <v>0.09885617147086857</v>
      </c>
      <c r="AD172" s="214"/>
      <c r="AE172" s="212"/>
      <c r="AF172" s="215"/>
      <c r="AG172" s="214">
        <f>4A!AG171/4C!AG172</f>
        <v>0.17817520716465277</v>
      </c>
      <c r="AH172" s="212">
        <f>4A!AH171/4C!AH172</f>
        <v>0.17883197215278346</v>
      </c>
      <c r="AI172" s="215">
        <f>4A!AI171/4C!AI172</f>
        <v>0.09885617147086856</v>
      </c>
    </row>
    <row r="173" spans="1:35" s="711" customFormat="1" ht="15" collapsed="1">
      <c r="A173" s="710">
        <v>43891</v>
      </c>
      <c r="B173" s="712" t="s">
        <v>598</v>
      </c>
      <c r="C173" s="230"/>
      <c r="D173" s="228"/>
      <c r="E173" s="229"/>
      <c r="F173" s="230">
        <f>4A!F172/4C!F173</f>
        <v>0.03111637812060205</v>
      </c>
      <c r="G173" s="228">
        <f>4A!G172/4C!G173</f>
        <v>0.029867614333554386</v>
      </c>
      <c r="H173" s="229">
        <f>4A!H172/4C!H173</f>
        <v>0.09384918911296558</v>
      </c>
      <c r="I173" s="230">
        <f>4A!I172/4C!I173</f>
        <v>0.165460522155412</v>
      </c>
      <c r="J173" s="228">
        <f>4A!J172/4C!J173</f>
        <v>0.16694308989071777</v>
      </c>
      <c r="K173" s="229">
        <f>4A!K172/4C!K173</f>
        <v>0.10765786112112359</v>
      </c>
      <c r="L173" s="230">
        <f>4A!L172/4C!L173</f>
        <v>0.1450036582400604</v>
      </c>
      <c r="M173" s="228">
        <f>4A!M172/4C!M173</f>
        <v>0.14670618035075572</v>
      </c>
      <c r="N173" s="229">
        <f>4A!N172/4C!N173</f>
        <v>0.107392963053115</v>
      </c>
      <c r="O173" s="230">
        <f>4A!O172/4C!O173</f>
        <v>0.243041615263557</v>
      </c>
      <c r="P173" s="228">
        <f>4A!P172/4C!P173</f>
        <v>0.23008569117014785</v>
      </c>
      <c r="Q173" s="229">
        <f>4A!Q172/4C!Q173</f>
        <v>0.45190445241757465</v>
      </c>
      <c r="R173" s="230">
        <f>4A!R172/4C!R173</f>
        <v>0.13610897156826698</v>
      </c>
      <c r="S173" s="228">
        <f>4A!S172/4C!S173</f>
        <v>0.1356447707785767</v>
      </c>
      <c r="T173" s="229">
        <f>4A!T172/4C!T173</f>
        <v>0.14654456809452307</v>
      </c>
      <c r="U173" s="230">
        <f>4A!U172/4C!U173</f>
        <v>0.22207743433637442</v>
      </c>
      <c r="V173" s="228">
        <f>4A!V172/4C!V173</f>
        <v>0.22257006299973414</v>
      </c>
      <c r="W173" s="229">
        <f>4A!W172/4C!W173</f>
        <v>0.21255339645122634</v>
      </c>
      <c r="X173" s="230">
        <f>4A!X172/4C!X173</f>
        <v>0.4100622505099986</v>
      </c>
      <c r="Y173" s="228">
        <f>4A!Y172/4C!Y173</f>
        <v>0.41323029286158663</v>
      </c>
      <c r="Z173" s="229">
        <f>4A!Z172/4C!Z173</f>
        <v>0.295226735061833</v>
      </c>
      <c r="AA173" s="230">
        <f>4A!AA172/4C!AA173</f>
        <v>0.1579122502877126</v>
      </c>
      <c r="AB173" s="228">
        <f>4A!AB172/4C!AB173</f>
        <v>0.1594187742961738</v>
      </c>
      <c r="AC173" s="229">
        <f>4A!AC172/4C!AC173</f>
        <v>0.10909681372775118</v>
      </c>
      <c r="AD173" s="230"/>
      <c r="AE173" s="228"/>
      <c r="AF173" s="229"/>
      <c r="AG173" s="230">
        <f>4A!AG172/4C!AG173</f>
        <v>0.15765088111279252</v>
      </c>
      <c r="AH173" s="228">
        <f>4A!AH172/4C!AH173</f>
        <v>0.15907080676383384</v>
      </c>
      <c r="AI173" s="229">
        <f>4A!AI172/4C!AI173</f>
        <v>0.11087967997272744</v>
      </c>
    </row>
  </sheetData>
  <sheetProtection/>
  <mergeCells count="13">
    <mergeCell ref="AA4:AC4"/>
    <mergeCell ref="AD4:AF4"/>
    <mergeCell ref="AG4:AI4"/>
    <mergeCell ref="A4:A5"/>
    <mergeCell ref="C4:E4"/>
    <mergeCell ref="F4:H4"/>
    <mergeCell ref="I4:K4"/>
    <mergeCell ref="L4:N4"/>
    <mergeCell ref="O4:Q4"/>
    <mergeCell ref="R4:T4"/>
    <mergeCell ref="U4:W4"/>
    <mergeCell ref="X4:Z4"/>
    <mergeCell ref="B4:B5"/>
  </mergeCells>
  <hyperlinks>
    <hyperlink ref="B1" location="Indice!A1" display="Regresar al índice"/>
  </hyperlinks>
  <printOptions/>
  <pageMargins left="0.7" right="0.7" top="0.75" bottom="0.75" header="0.3" footer="0.3"/>
  <pageSetup horizontalDpi="600" verticalDpi="600" orientation="portrait" r:id="rId2"/>
  <drawing r:id="rId1"/>
</worksheet>
</file>

<file path=xl/worksheets/sheet23.xml><?xml version="1.0" encoding="utf-8"?>
<worksheet xmlns="http://schemas.openxmlformats.org/spreadsheetml/2006/main" xmlns:r="http://schemas.openxmlformats.org/officeDocument/2006/relationships">
  <dimension ref="B1:H31"/>
  <sheetViews>
    <sheetView zoomScalePageLayoutView="0" workbookViewId="0" topLeftCell="A16">
      <selection activeCell="B31" sqref="B31:C31"/>
    </sheetView>
  </sheetViews>
  <sheetFormatPr defaultColWidth="25.28125" defaultRowHeight="15"/>
  <cols>
    <col min="1" max="1" width="25.28125" style="95" customWidth="1"/>
    <col min="2" max="2" width="9.7109375" style="95" customWidth="1"/>
    <col min="3" max="3" width="46.421875" style="94" customWidth="1"/>
    <col min="4" max="8" width="12.7109375" style="334" customWidth="1"/>
    <col min="9" max="16384" width="25.28125" style="95" customWidth="1"/>
  </cols>
  <sheetData>
    <row r="1" ht="30" customHeight="1">
      <c r="C1" s="43" t="s">
        <v>182</v>
      </c>
    </row>
    <row r="2" spans="2:8" ht="13.5">
      <c r="B2" s="715" t="s">
        <v>690</v>
      </c>
      <c r="C2" s="715"/>
      <c r="D2" s="715"/>
      <c r="E2" s="715"/>
      <c r="F2" s="715"/>
      <c r="G2" s="715"/>
      <c r="H2" s="715"/>
    </row>
    <row r="4" spans="2:8" ht="15" customHeight="1">
      <c r="B4" s="729" t="s">
        <v>679</v>
      </c>
      <c r="C4" s="727" t="s">
        <v>688</v>
      </c>
      <c r="D4" s="717" t="s">
        <v>689</v>
      </c>
      <c r="E4" s="717"/>
      <c r="F4" s="717"/>
      <c r="G4" s="717"/>
      <c r="H4" s="718"/>
    </row>
    <row r="5" spans="2:8" s="580" customFormat="1" ht="12.75">
      <c r="B5" s="730"/>
      <c r="C5" s="728"/>
      <c r="D5" s="719" t="s">
        <v>687</v>
      </c>
      <c r="E5" s="719" t="s">
        <v>638</v>
      </c>
      <c r="F5" s="719" t="s">
        <v>640</v>
      </c>
      <c r="G5" s="719" t="s">
        <v>641</v>
      </c>
      <c r="H5" s="719" t="s">
        <v>569</v>
      </c>
    </row>
    <row r="6" spans="2:8" s="585" customFormat="1" ht="15" customHeight="1">
      <c r="B6" s="723" t="s">
        <v>637</v>
      </c>
      <c r="C6" s="723"/>
      <c r="D6" s="724">
        <f>SUM(D7:D8)</f>
        <v>68</v>
      </c>
      <c r="E6" s="724">
        <f>SUM(E7:E8)</f>
        <v>20</v>
      </c>
      <c r="F6" s="724">
        <f>SUM(F7:F8)</f>
        <v>4</v>
      </c>
      <c r="G6" s="724">
        <f>SUM(G7:G8)</f>
        <v>5</v>
      </c>
      <c r="H6" s="724">
        <f>SUM(H7:H8)</f>
        <v>97</v>
      </c>
    </row>
    <row r="7" spans="2:8" ht="27">
      <c r="B7" s="418">
        <v>11</v>
      </c>
      <c r="C7" s="725" t="s">
        <v>636</v>
      </c>
      <c r="D7" s="726">
        <v>53</v>
      </c>
      <c r="E7" s="726">
        <v>7</v>
      </c>
      <c r="F7" s="726">
        <v>1</v>
      </c>
      <c r="G7" s="726">
        <v>1</v>
      </c>
      <c r="H7" s="726">
        <v>62</v>
      </c>
    </row>
    <row r="8" spans="2:8" ht="13.5">
      <c r="B8" s="418">
        <v>21</v>
      </c>
      <c r="C8" s="725" t="s">
        <v>635</v>
      </c>
      <c r="D8" s="726">
        <v>15</v>
      </c>
      <c r="E8" s="726">
        <v>13</v>
      </c>
      <c r="F8" s="726">
        <v>3</v>
      </c>
      <c r="G8" s="726">
        <v>4</v>
      </c>
      <c r="H8" s="726">
        <v>35</v>
      </c>
    </row>
    <row r="9" spans="2:8" s="585" customFormat="1" ht="15" customHeight="1">
      <c r="B9" s="723" t="s">
        <v>634</v>
      </c>
      <c r="C9" s="723"/>
      <c r="D9" s="724">
        <f>SUM(D10:D12)</f>
        <v>31495</v>
      </c>
      <c r="E9" s="724">
        <f>SUM(E10:E12)</f>
        <v>3224</v>
      </c>
      <c r="F9" s="724">
        <f>SUM(F10:F12)</f>
        <v>585</v>
      </c>
      <c r="G9" s="724">
        <f>SUM(G10:G12)</f>
        <v>746</v>
      </c>
      <c r="H9" s="724">
        <f>SUM(H10:H12)</f>
        <v>36050</v>
      </c>
    </row>
    <row r="10" spans="2:8" ht="13.5">
      <c r="B10" s="418">
        <v>22</v>
      </c>
      <c r="C10" s="725" t="s">
        <v>282</v>
      </c>
      <c r="D10" s="726">
        <v>1400</v>
      </c>
      <c r="E10" s="726">
        <v>579</v>
      </c>
      <c r="F10" s="726">
        <v>122</v>
      </c>
      <c r="G10" s="726">
        <v>190</v>
      </c>
      <c r="H10" s="726">
        <v>2291</v>
      </c>
    </row>
    <row r="11" spans="2:8" ht="54">
      <c r="B11" s="418">
        <v>23</v>
      </c>
      <c r="C11" s="725" t="s">
        <v>633</v>
      </c>
      <c r="D11" s="726">
        <v>309</v>
      </c>
      <c r="E11" s="726">
        <v>62</v>
      </c>
      <c r="F11" s="726">
        <v>14</v>
      </c>
      <c r="G11" s="726">
        <v>32</v>
      </c>
      <c r="H11" s="726">
        <v>417</v>
      </c>
    </row>
    <row r="12" spans="2:8" ht="13.5">
      <c r="B12" s="418" t="s">
        <v>680</v>
      </c>
      <c r="C12" s="725" t="s">
        <v>632</v>
      </c>
      <c r="D12" s="726">
        <v>29786</v>
      </c>
      <c r="E12" s="726">
        <v>2583</v>
      </c>
      <c r="F12" s="726">
        <v>449</v>
      </c>
      <c r="G12" s="726">
        <v>524</v>
      </c>
      <c r="H12" s="726">
        <v>33342</v>
      </c>
    </row>
    <row r="13" spans="2:8" s="585" customFormat="1" ht="15" customHeight="1">
      <c r="B13" s="723" t="s">
        <v>631</v>
      </c>
      <c r="C13" s="723"/>
      <c r="D13" s="724">
        <f>SUM(D14:D28)</f>
        <v>395959</v>
      </c>
      <c r="E13" s="724">
        <f>SUM(E14:E28)</f>
        <v>25825</v>
      </c>
      <c r="F13" s="724">
        <f>SUM(F14:F28)</f>
        <v>3682</v>
      </c>
      <c r="G13" s="724">
        <f>SUM(G14:G28)</f>
        <v>4688</v>
      </c>
      <c r="H13" s="724">
        <f>SUM(H14:H28)</f>
        <v>430154</v>
      </c>
    </row>
    <row r="14" spans="2:8" ht="13.5">
      <c r="B14" s="418">
        <v>43</v>
      </c>
      <c r="C14" s="725" t="s">
        <v>630</v>
      </c>
      <c r="D14" s="726">
        <v>950</v>
      </c>
      <c r="E14" s="726">
        <v>392</v>
      </c>
      <c r="F14" s="726">
        <v>83</v>
      </c>
      <c r="G14" s="726">
        <v>94</v>
      </c>
      <c r="H14" s="726">
        <v>1519</v>
      </c>
    </row>
    <row r="15" spans="2:8" ht="27">
      <c r="B15" s="418">
        <v>46</v>
      </c>
      <c r="C15" s="725" t="s">
        <v>629</v>
      </c>
      <c r="D15" s="726">
        <v>4846</v>
      </c>
      <c r="E15" s="726">
        <v>606</v>
      </c>
      <c r="F15" s="726">
        <v>101</v>
      </c>
      <c r="G15" s="726">
        <v>74</v>
      </c>
      <c r="H15" s="726">
        <v>5627</v>
      </c>
    </row>
    <row r="16" spans="2:8" ht="40.5">
      <c r="B16" s="418" t="s">
        <v>682</v>
      </c>
      <c r="C16" s="725" t="s">
        <v>628</v>
      </c>
      <c r="D16" s="726">
        <v>1838</v>
      </c>
      <c r="E16" s="726">
        <v>1041</v>
      </c>
      <c r="F16" s="726">
        <v>333</v>
      </c>
      <c r="G16" s="726">
        <v>700</v>
      </c>
      <c r="H16" s="726">
        <v>3912</v>
      </c>
    </row>
    <row r="17" spans="2:8" ht="13.5">
      <c r="B17" s="418">
        <v>51</v>
      </c>
      <c r="C17" s="725" t="s">
        <v>627</v>
      </c>
      <c r="D17" s="726">
        <v>13563</v>
      </c>
      <c r="E17" s="726">
        <v>2420</v>
      </c>
      <c r="F17" s="726">
        <v>369</v>
      </c>
      <c r="G17" s="726">
        <v>381</v>
      </c>
      <c r="H17" s="726">
        <v>16733</v>
      </c>
    </row>
    <row r="18" spans="2:8" ht="13.5">
      <c r="B18" s="418">
        <v>52</v>
      </c>
      <c r="C18" s="725" t="s">
        <v>626</v>
      </c>
      <c r="D18" s="726">
        <v>196278</v>
      </c>
      <c r="E18" s="726">
        <v>3845</v>
      </c>
      <c r="F18" s="726">
        <v>413</v>
      </c>
      <c r="G18" s="726">
        <v>779</v>
      </c>
      <c r="H18" s="726">
        <v>201315</v>
      </c>
    </row>
    <row r="19" spans="2:8" ht="13.5">
      <c r="B19" s="418">
        <v>53</v>
      </c>
      <c r="C19" s="725" t="s">
        <v>625</v>
      </c>
      <c r="D19" s="726">
        <v>123</v>
      </c>
      <c r="E19" s="726">
        <v>28</v>
      </c>
      <c r="F19" s="726">
        <v>13</v>
      </c>
      <c r="G19" s="726">
        <v>21</v>
      </c>
      <c r="H19" s="726">
        <v>185</v>
      </c>
    </row>
    <row r="20" spans="2:8" ht="27">
      <c r="B20" s="418">
        <v>54</v>
      </c>
      <c r="C20" s="725" t="s">
        <v>624</v>
      </c>
      <c r="D20" s="726">
        <v>65124</v>
      </c>
      <c r="E20" s="726">
        <v>1964</v>
      </c>
      <c r="F20" s="726">
        <v>138</v>
      </c>
      <c r="G20" s="726">
        <v>113</v>
      </c>
      <c r="H20" s="726">
        <v>67339</v>
      </c>
    </row>
    <row r="21" spans="2:8" ht="27">
      <c r="B21" s="418">
        <v>55</v>
      </c>
      <c r="C21" s="725" t="s">
        <v>623</v>
      </c>
      <c r="D21" s="726">
        <v>54828</v>
      </c>
      <c r="E21" s="726">
        <v>3761</v>
      </c>
      <c r="F21" s="726">
        <v>409</v>
      </c>
      <c r="G21" s="726">
        <v>133</v>
      </c>
      <c r="H21" s="726">
        <v>59131</v>
      </c>
    </row>
    <row r="22" spans="2:8" ht="27">
      <c r="B22" s="418">
        <v>56</v>
      </c>
      <c r="C22" s="725" t="s">
        <v>622</v>
      </c>
      <c r="D22" s="726">
        <v>6548</v>
      </c>
      <c r="E22" s="726">
        <v>837</v>
      </c>
      <c r="F22" s="726">
        <v>247</v>
      </c>
      <c r="G22" s="726">
        <v>794</v>
      </c>
      <c r="H22" s="726">
        <v>8426</v>
      </c>
    </row>
    <row r="23" spans="2:8" ht="13.5">
      <c r="B23" s="418">
        <v>61</v>
      </c>
      <c r="C23" s="725" t="s">
        <v>621</v>
      </c>
      <c r="D23" s="726">
        <v>20742</v>
      </c>
      <c r="E23" s="726">
        <v>1609</v>
      </c>
      <c r="F23" s="726">
        <v>206</v>
      </c>
      <c r="G23" s="726">
        <v>293</v>
      </c>
      <c r="H23" s="726">
        <v>22850</v>
      </c>
    </row>
    <row r="24" spans="2:8" ht="13.5">
      <c r="B24" s="418">
        <v>62</v>
      </c>
      <c r="C24" s="725" t="s">
        <v>620</v>
      </c>
      <c r="D24" s="726">
        <v>5067</v>
      </c>
      <c r="E24" s="726">
        <v>4990</v>
      </c>
      <c r="F24" s="726">
        <v>801</v>
      </c>
      <c r="G24" s="726">
        <v>414</v>
      </c>
      <c r="H24" s="726">
        <v>11272</v>
      </c>
    </row>
    <row r="25" spans="2:8" ht="13.5">
      <c r="B25" s="418">
        <v>71</v>
      </c>
      <c r="C25" s="725" t="s">
        <v>619</v>
      </c>
      <c r="D25" s="726">
        <v>8631</v>
      </c>
      <c r="E25" s="726">
        <v>333</v>
      </c>
      <c r="F25" s="726">
        <v>53</v>
      </c>
      <c r="G25" s="726">
        <v>148</v>
      </c>
      <c r="H25" s="726">
        <v>9165</v>
      </c>
    </row>
    <row r="26" spans="2:8" ht="27">
      <c r="B26" s="418">
        <v>72</v>
      </c>
      <c r="C26" s="725" t="s">
        <v>618</v>
      </c>
      <c r="D26" s="726">
        <v>4919</v>
      </c>
      <c r="E26" s="726">
        <v>611</v>
      </c>
      <c r="F26" s="726">
        <v>53</v>
      </c>
      <c r="G26" s="726">
        <v>45</v>
      </c>
      <c r="H26" s="726">
        <v>5628</v>
      </c>
    </row>
    <row r="27" spans="2:8" ht="13.5">
      <c r="B27" s="418">
        <v>81</v>
      </c>
      <c r="C27" s="725" t="s">
        <v>617</v>
      </c>
      <c r="D27" s="726">
        <v>10685</v>
      </c>
      <c r="E27" s="726">
        <v>2645</v>
      </c>
      <c r="F27" s="726">
        <v>306</v>
      </c>
      <c r="G27" s="726">
        <v>466</v>
      </c>
      <c r="H27" s="726">
        <v>14102</v>
      </c>
    </row>
    <row r="28" spans="2:8" ht="13.5">
      <c r="B28" s="418">
        <v>93</v>
      </c>
      <c r="C28" s="725" t="s">
        <v>616</v>
      </c>
      <c r="D28" s="726">
        <v>1817</v>
      </c>
      <c r="E28" s="726">
        <v>743</v>
      </c>
      <c r="F28" s="726">
        <v>157</v>
      </c>
      <c r="G28" s="726">
        <v>233</v>
      </c>
      <c r="H28" s="726">
        <v>2950</v>
      </c>
    </row>
    <row r="29" spans="2:8" s="585" customFormat="1" ht="15" customHeight="1">
      <c r="B29" s="721" t="s">
        <v>615</v>
      </c>
      <c r="C29" s="721"/>
      <c r="D29" s="720">
        <f>D13+D9+D6</f>
        <v>427522</v>
      </c>
      <c r="E29" s="720">
        <f>E13+E9+E6</f>
        <v>29069</v>
      </c>
      <c r="F29" s="720">
        <f>F13+F9+F6</f>
        <v>4271</v>
      </c>
      <c r="G29" s="720">
        <f>G13+G9+G6</f>
        <v>5439</v>
      </c>
      <c r="H29" s="720">
        <f>H13+H9+H6</f>
        <v>466301</v>
      </c>
    </row>
    <row r="31" spans="2:3" ht="13.5">
      <c r="B31" s="95" t="s">
        <v>692</v>
      </c>
      <c r="C31" s="739" t="s">
        <v>693</v>
      </c>
    </row>
  </sheetData>
  <sheetProtection/>
  <mergeCells count="8">
    <mergeCell ref="B29:C29"/>
    <mergeCell ref="B6:C6"/>
    <mergeCell ref="B9:C9"/>
    <mergeCell ref="B13:C13"/>
    <mergeCell ref="D4:G4"/>
    <mergeCell ref="B2:H2"/>
    <mergeCell ref="C4:C5"/>
    <mergeCell ref="B4:B5"/>
  </mergeCells>
  <hyperlinks>
    <hyperlink ref="C1" location="Indice!A1" display="Regresar al índice"/>
  </hyperlinks>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dimension ref="B1:H31"/>
  <sheetViews>
    <sheetView zoomScalePageLayoutView="0" workbookViewId="0" topLeftCell="A1">
      <selection activeCell="C1" sqref="C1"/>
    </sheetView>
  </sheetViews>
  <sheetFormatPr defaultColWidth="11.421875" defaultRowHeight="15"/>
  <cols>
    <col min="1" max="1" width="11.421875" style="95" customWidth="1"/>
    <col min="2" max="2" width="9.00390625" style="95" customWidth="1"/>
    <col min="3" max="3" width="54.00390625" style="95" customWidth="1"/>
    <col min="4" max="7" width="11.421875" style="95" customWidth="1"/>
    <col min="8" max="8" width="15.421875" style="95" customWidth="1"/>
    <col min="9" max="16384" width="11.421875" style="95" customWidth="1"/>
  </cols>
  <sheetData>
    <row r="1" ht="30" customHeight="1">
      <c r="C1" s="560" t="s">
        <v>182</v>
      </c>
    </row>
    <row r="2" spans="2:8" ht="30" customHeight="1">
      <c r="B2" s="716" t="s">
        <v>691</v>
      </c>
      <c r="C2" s="716"/>
      <c r="D2" s="716"/>
      <c r="E2" s="716"/>
      <c r="F2" s="716"/>
      <c r="G2" s="716"/>
      <c r="H2" s="716"/>
    </row>
    <row r="3" spans="2:8" ht="13.5">
      <c r="B3" s="580"/>
      <c r="C3" s="580"/>
      <c r="D3" s="580"/>
      <c r="E3" s="580"/>
      <c r="F3" s="580"/>
      <c r="G3" s="580"/>
      <c r="H3" s="580"/>
    </row>
    <row r="4" spans="2:8" ht="15" customHeight="1">
      <c r="B4" s="731" t="s">
        <v>679</v>
      </c>
      <c r="C4" s="732" t="s">
        <v>678</v>
      </c>
      <c r="D4" s="733" t="s">
        <v>689</v>
      </c>
      <c r="E4" s="733"/>
      <c r="F4" s="733"/>
      <c r="G4" s="733"/>
      <c r="H4" s="733"/>
    </row>
    <row r="5" spans="2:8" ht="15" customHeight="1">
      <c r="B5" s="731"/>
      <c r="C5" s="732"/>
      <c r="D5" s="734" t="s">
        <v>639</v>
      </c>
      <c r="E5" s="734" t="s">
        <v>638</v>
      </c>
      <c r="F5" s="734" t="s">
        <v>640</v>
      </c>
      <c r="G5" s="734" t="s">
        <v>641</v>
      </c>
      <c r="H5" s="734" t="s">
        <v>615</v>
      </c>
    </row>
    <row r="6" spans="2:8" ht="13.5">
      <c r="B6" s="735" t="s">
        <v>637</v>
      </c>
      <c r="C6" s="735"/>
      <c r="D6" s="736">
        <f>SUM(D7:D8)</f>
        <v>47</v>
      </c>
      <c r="E6" s="736">
        <f>SUM(E7:E8)</f>
        <v>29</v>
      </c>
      <c r="F6" s="736">
        <f>SUM(F7:F8)</f>
        <v>3</v>
      </c>
      <c r="G6" s="736">
        <f>SUM(G7:G8)</f>
        <v>7</v>
      </c>
      <c r="H6" s="736">
        <f>SUM(H7:H8)</f>
        <v>86</v>
      </c>
    </row>
    <row r="7" spans="2:8" ht="27">
      <c r="B7" s="418">
        <v>11</v>
      </c>
      <c r="C7" s="722" t="s">
        <v>636</v>
      </c>
      <c r="D7" s="737">
        <v>26</v>
      </c>
      <c r="E7" s="737">
        <v>5</v>
      </c>
      <c r="F7" s="737"/>
      <c r="G7" s="737">
        <v>1</v>
      </c>
      <c r="H7" s="737">
        <v>32</v>
      </c>
    </row>
    <row r="8" spans="2:8" ht="13.5">
      <c r="B8" s="418">
        <v>21</v>
      </c>
      <c r="C8" s="722" t="s">
        <v>635</v>
      </c>
      <c r="D8" s="737">
        <v>21</v>
      </c>
      <c r="E8" s="737">
        <v>24</v>
      </c>
      <c r="F8" s="737">
        <v>3</v>
      </c>
      <c r="G8" s="737">
        <v>6</v>
      </c>
      <c r="H8" s="737">
        <v>54</v>
      </c>
    </row>
    <row r="9" spans="2:8" ht="13.5">
      <c r="B9" s="735" t="s">
        <v>634</v>
      </c>
      <c r="C9" s="735"/>
      <c r="D9" s="736">
        <f>SUM(D10:D12)</f>
        <v>31166</v>
      </c>
      <c r="E9" s="736">
        <f>SUM(E10:E12)</f>
        <v>3363</v>
      </c>
      <c r="F9" s="736">
        <f>SUM(F10:F12)</f>
        <v>640</v>
      </c>
      <c r="G9" s="736">
        <f>SUM(G10:G12)</f>
        <v>780</v>
      </c>
      <c r="H9" s="736">
        <f>SUM(H10:H12)</f>
        <v>35949</v>
      </c>
    </row>
    <row r="10" spans="2:8" ht="40.5">
      <c r="B10" s="418">
        <v>22</v>
      </c>
      <c r="C10" s="722" t="s">
        <v>633</v>
      </c>
      <c r="D10" s="737">
        <v>321</v>
      </c>
      <c r="E10" s="737">
        <v>62</v>
      </c>
      <c r="F10" s="737">
        <v>20</v>
      </c>
      <c r="G10" s="737">
        <v>29</v>
      </c>
      <c r="H10" s="737">
        <v>432</v>
      </c>
    </row>
    <row r="11" spans="2:8" ht="13.5">
      <c r="B11" s="418">
        <v>23</v>
      </c>
      <c r="C11" s="722" t="s">
        <v>282</v>
      </c>
      <c r="D11" s="737">
        <v>1292</v>
      </c>
      <c r="E11" s="737">
        <v>647</v>
      </c>
      <c r="F11" s="737">
        <v>100</v>
      </c>
      <c r="G11" s="737">
        <v>175</v>
      </c>
      <c r="H11" s="737">
        <v>2214</v>
      </c>
    </row>
    <row r="12" spans="2:8" ht="13.5">
      <c r="B12" s="418" t="s">
        <v>680</v>
      </c>
      <c r="C12" s="722" t="s">
        <v>681</v>
      </c>
      <c r="D12" s="737">
        <v>29553</v>
      </c>
      <c r="E12" s="737">
        <v>2654</v>
      </c>
      <c r="F12" s="737">
        <v>520</v>
      </c>
      <c r="G12" s="737">
        <v>576</v>
      </c>
      <c r="H12" s="737">
        <v>33303</v>
      </c>
    </row>
    <row r="13" spans="2:8" ht="13.5">
      <c r="B13" s="735" t="s">
        <v>631</v>
      </c>
      <c r="C13" s="735"/>
      <c r="D13" s="736">
        <f>SUM(D14:D28)</f>
        <v>397693</v>
      </c>
      <c r="E13" s="736">
        <f>SUM(E14:E28)</f>
        <v>27654</v>
      </c>
      <c r="F13" s="736">
        <f>SUM(F14:F28)</f>
        <v>3768</v>
      </c>
      <c r="G13" s="736">
        <f>SUM(G14:G28)</f>
        <v>4963</v>
      </c>
      <c r="H13" s="736">
        <f>SUM(H14:H28)</f>
        <v>434078</v>
      </c>
    </row>
    <row r="14" spans="2:8" ht="13.5">
      <c r="B14" s="418">
        <v>43</v>
      </c>
      <c r="C14" s="722" t="s">
        <v>627</v>
      </c>
      <c r="D14" s="737">
        <v>13328</v>
      </c>
      <c r="E14" s="737">
        <v>2669</v>
      </c>
      <c r="F14" s="737">
        <v>376</v>
      </c>
      <c r="G14" s="737">
        <v>431</v>
      </c>
      <c r="H14" s="737">
        <v>16804</v>
      </c>
    </row>
    <row r="15" spans="2:8" ht="13.5">
      <c r="B15" s="418">
        <v>46</v>
      </c>
      <c r="C15" s="722" t="s">
        <v>626</v>
      </c>
      <c r="D15" s="737">
        <v>196886</v>
      </c>
      <c r="E15" s="737">
        <v>3999</v>
      </c>
      <c r="F15" s="737">
        <v>457</v>
      </c>
      <c r="G15" s="737">
        <v>884</v>
      </c>
      <c r="H15" s="737">
        <v>202226</v>
      </c>
    </row>
    <row r="16" spans="2:8" ht="13.5">
      <c r="B16" s="418" t="s">
        <v>682</v>
      </c>
      <c r="C16" s="722" t="s">
        <v>616</v>
      </c>
      <c r="D16" s="737">
        <v>2046</v>
      </c>
      <c r="E16" s="737">
        <v>830</v>
      </c>
      <c r="F16" s="737">
        <v>180</v>
      </c>
      <c r="G16" s="737">
        <v>225</v>
      </c>
      <c r="H16" s="737">
        <v>3281</v>
      </c>
    </row>
    <row r="17" spans="2:8" ht="13.5">
      <c r="B17" s="418">
        <v>51</v>
      </c>
      <c r="C17" s="722" t="s">
        <v>683</v>
      </c>
      <c r="D17" s="737">
        <v>991</v>
      </c>
      <c r="E17" s="737">
        <v>524</v>
      </c>
      <c r="F17" s="737">
        <v>85</v>
      </c>
      <c r="G17" s="737">
        <v>113</v>
      </c>
      <c r="H17" s="737">
        <v>1713</v>
      </c>
    </row>
    <row r="18" spans="2:8" ht="13.5">
      <c r="B18" s="418">
        <v>52</v>
      </c>
      <c r="C18" s="722" t="s">
        <v>619</v>
      </c>
      <c r="D18" s="737">
        <v>10106</v>
      </c>
      <c r="E18" s="737">
        <v>792</v>
      </c>
      <c r="F18" s="737">
        <v>82</v>
      </c>
      <c r="G18" s="737">
        <v>172</v>
      </c>
      <c r="H18" s="737">
        <v>11152</v>
      </c>
    </row>
    <row r="19" spans="2:8" ht="27">
      <c r="B19" s="418">
        <v>53</v>
      </c>
      <c r="C19" s="722" t="s">
        <v>618</v>
      </c>
      <c r="D19" s="737">
        <v>5056</v>
      </c>
      <c r="E19" s="737">
        <v>640</v>
      </c>
      <c r="F19" s="737">
        <v>54</v>
      </c>
      <c r="G19" s="737">
        <v>60</v>
      </c>
      <c r="H19" s="737">
        <v>5810</v>
      </c>
    </row>
    <row r="20" spans="2:8" ht="13.5">
      <c r="B20" s="418">
        <v>54</v>
      </c>
      <c r="C20" s="722" t="s">
        <v>617</v>
      </c>
      <c r="D20" s="737">
        <v>10425</v>
      </c>
      <c r="E20" s="737">
        <v>2851</v>
      </c>
      <c r="F20" s="737">
        <v>317</v>
      </c>
      <c r="G20" s="737">
        <v>501</v>
      </c>
      <c r="H20" s="737">
        <v>14094</v>
      </c>
    </row>
    <row r="21" spans="2:8" ht="13.5">
      <c r="B21" s="418">
        <v>55</v>
      </c>
      <c r="C21" s="722" t="s">
        <v>625</v>
      </c>
      <c r="D21" s="737">
        <v>109</v>
      </c>
      <c r="E21" s="737">
        <v>39</v>
      </c>
      <c r="F21" s="737">
        <v>11</v>
      </c>
      <c r="G21" s="737">
        <v>22</v>
      </c>
      <c r="H21" s="737">
        <v>181</v>
      </c>
    </row>
    <row r="22" spans="2:8" ht="27">
      <c r="B22" s="418">
        <v>56</v>
      </c>
      <c r="C22" s="722" t="s">
        <v>622</v>
      </c>
      <c r="D22" s="737">
        <v>6380</v>
      </c>
      <c r="E22" s="737">
        <v>871</v>
      </c>
      <c r="F22" s="737">
        <v>320</v>
      </c>
      <c r="G22" s="737">
        <v>847</v>
      </c>
      <c r="H22" s="737">
        <v>8418</v>
      </c>
    </row>
    <row r="23" spans="2:8" ht="13.5">
      <c r="B23" s="418">
        <v>61</v>
      </c>
      <c r="C23" s="722" t="s">
        <v>620</v>
      </c>
      <c r="D23" s="737">
        <v>5481</v>
      </c>
      <c r="E23" s="737">
        <v>5075</v>
      </c>
      <c r="F23" s="737">
        <v>814</v>
      </c>
      <c r="G23" s="737">
        <v>465</v>
      </c>
      <c r="H23" s="737">
        <v>11835</v>
      </c>
    </row>
    <row r="24" spans="2:8" ht="13.5">
      <c r="B24" s="418">
        <v>62</v>
      </c>
      <c r="C24" s="722" t="s">
        <v>684</v>
      </c>
      <c r="D24" s="737">
        <v>20834</v>
      </c>
      <c r="E24" s="737">
        <v>1614</v>
      </c>
      <c r="F24" s="737">
        <v>190</v>
      </c>
      <c r="G24" s="737">
        <v>258</v>
      </c>
      <c r="H24" s="737">
        <v>22896</v>
      </c>
    </row>
    <row r="25" spans="2:8" ht="27">
      <c r="B25" s="418">
        <v>71</v>
      </c>
      <c r="C25" s="722" t="s">
        <v>685</v>
      </c>
      <c r="D25" s="737">
        <v>4429</v>
      </c>
      <c r="E25" s="737">
        <v>625</v>
      </c>
      <c r="F25" s="737">
        <v>105</v>
      </c>
      <c r="G25" s="737">
        <v>80</v>
      </c>
      <c r="H25" s="737">
        <v>5239</v>
      </c>
    </row>
    <row r="26" spans="2:8" ht="27">
      <c r="B26" s="418">
        <v>72</v>
      </c>
      <c r="C26" s="722" t="s">
        <v>623</v>
      </c>
      <c r="D26" s="737">
        <v>54885</v>
      </c>
      <c r="E26" s="737">
        <v>4046</v>
      </c>
      <c r="F26" s="737">
        <v>358</v>
      </c>
      <c r="G26" s="737">
        <v>129</v>
      </c>
      <c r="H26" s="737">
        <v>59418</v>
      </c>
    </row>
    <row r="27" spans="2:8" ht="13.5">
      <c r="B27" s="418">
        <v>81</v>
      </c>
      <c r="C27" s="722" t="s">
        <v>624</v>
      </c>
      <c r="D27" s="737">
        <v>65191</v>
      </c>
      <c r="E27" s="737">
        <v>2057</v>
      </c>
      <c r="F27" s="737">
        <v>88</v>
      </c>
      <c r="G27" s="737">
        <v>70</v>
      </c>
      <c r="H27" s="737">
        <v>67406</v>
      </c>
    </row>
    <row r="28" spans="2:8" ht="40.5">
      <c r="B28" s="418">
        <v>93</v>
      </c>
      <c r="C28" s="722" t="s">
        <v>628</v>
      </c>
      <c r="D28" s="737">
        <v>1546</v>
      </c>
      <c r="E28" s="737">
        <v>1022</v>
      </c>
      <c r="F28" s="737">
        <v>331</v>
      </c>
      <c r="G28" s="737">
        <v>706</v>
      </c>
      <c r="H28" s="737">
        <v>3605</v>
      </c>
    </row>
    <row r="29" spans="2:8" ht="13.5">
      <c r="B29" s="738" t="s">
        <v>686</v>
      </c>
      <c r="C29" s="738"/>
      <c r="D29" s="736">
        <f>D13+D9+D6</f>
        <v>428906</v>
      </c>
      <c r="E29" s="736">
        <f>E13+E9+E6</f>
        <v>31046</v>
      </c>
      <c r="F29" s="736">
        <f>F13+F9+F6</f>
        <v>4411</v>
      </c>
      <c r="G29" s="736">
        <f>G13+G9+G6</f>
        <v>5750</v>
      </c>
      <c r="H29" s="736">
        <f>H13+H9+H6</f>
        <v>470113</v>
      </c>
    </row>
    <row r="31" spans="2:3" ht="13.5">
      <c r="B31" s="95" t="s">
        <v>692</v>
      </c>
      <c r="C31" s="739" t="s">
        <v>694</v>
      </c>
    </row>
  </sheetData>
  <sheetProtection/>
  <mergeCells count="8">
    <mergeCell ref="B29:C29"/>
    <mergeCell ref="B13:C13"/>
    <mergeCell ref="B9:C9"/>
    <mergeCell ref="B6:C6"/>
    <mergeCell ref="B2:H2"/>
    <mergeCell ref="D4:H4"/>
    <mergeCell ref="C4:C5"/>
    <mergeCell ref="B4:B5"/>
  </mergeCells>
  <hyperlinks>
    <hyperlink ref="C1" location="Indice!A1" display="Regresar al índice"/>
  </hyperlink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2:BN85"/>
  <sheetViews>
    <sheetView zoomScale="90" zoomScaleNormal="90" zoomScalePageLayoutView="0" workbookViewId="0" topLeftCell="A1">
      <pane xSplit="2" ySplit="9" topLeftCell="BC10" activePane="bottomRight" state="frozen"/>
      <selection pane="topLeft" activeCell="A1" sqref="A1"/>
      <selection pane="topRight" activeCell="C1" sqref="C1"/>
      <selection pane="bottomLeft" activeCell="A6" sqref="A6"/>
      <selection pane="bottomRight" activeCell="BL23" sqref="BL23"/>
    </sheetView>
  </sheetViews>
  <sheetFormatPr defaultColWidth="11.421875" defaultRowHeight="15"/>
  <cols>
    <col min="1" max="1" width="3.421875" style="2" customWidth="1"/>
    <col min="2" max="2" width="15.7109375" style="2" customWidth="1"/>
    <col min="3" max="3" width="6.7109375" style="2" customWidth="1"/>
    <col min="4" max="47" width="10.28125" style="2" customWidth="1"/>
    <col min="48" max="49" width="11.421875" style="2" customWidth="1"/>
    <col min="50" max="50" width="12.28125" style="2" bestFit="1" customWidth="1"/>
    <col min="51" max="16384" width="11.421875" style="2" customWidth="1"/>
  </cols>
  <sheetData>
    <row r="1" ht="12.75"/>
    <row r="2" ht="15">
      <c r="C2" s="36" t="s">
        <v>182</v>
      </c>
    </row>
    <row r="3" ht="12.75"/>
    <row r="4" spans="2:17" ht="12.75">
      <c r="B4" s="26" t="s">
        <v>174</v>
      </c>
      <c r="C4" s="27" t="s">
        <v>173</v>
      </c>
      <c r="J4" s="23"/>
      <c r="N4" s="28" t="s">
        <v>172</v>
      </c>
      <c r="O4" s="624" t="s">
        <v>171</v>
      </c>
      <c r="P4" s="624"/>
      <c r="Q4" s="24" t="s">
        <v>170</v>
      </c>
    </row>
    <row r="5" spans="2:17" ht="12.75">
      <c r="B5" s="26" t="s">
        <v>169</v>
      </c>
      <c r="C5" s="25" t="s">
        <v>168</v>
      </c>
      <c r="E5" s="27"/>
      <c r="O5" s="625" t="s">
        <v>167</v>
      </c>
      <c r="P5" s="625"/>
      <c r="Q5" s="24" t="s">
        <v>166</v>
      </c>
    </row>
    <row r="6" spans="2:17" ht="12.75">
      <c r="B6" s="26" t="s">
        <v>165</v>
      </c>
      <c r="O6" s="626" t="s">
        <v>164</v>
      </c>
      <c r="P6" s="626"/>
      <c r="Q6" s="24" t="s">
        <v>163</v>
      </c>
    </row>
    <row r="7" spans="3:17" ht="12.75">
      <c r="C7" s="25"/>
      <c r="O7" s="24"/>
      <c r="P7" s="24"/>
      <c r="Q7" s="24"/>
    </row>
    <row r="8" spans="1:66" ht="12.75" customHeight="1">
      <c r="A8" s="23"/>
      <c r="B8" s="22" t="s">
        <v>162</v>
      </c>
      <c r="C8" s="619">
        <v>2005</v>
      </c>
      <c r="D8" s="619"/>
      <c r="E8" s="619"/>
      <c r="F8" s="619"/>
      <c r="G8" s="619">
        <v>2006</v>
      </c>
      <c r="H8" s="619"/>
      <c r="I8" s="619"/>
      <c r="J8" s="619"/>
      <c r="K8" s="619">
        <v>2007</v>
      </c>
      <c r="L8" s="619"/>
      <c r="M8" s="619"/>
      <c r="N8" s="619"/>
      <c r="O8" s="619">
        <v>2008</v>
      </c>
      <c r="P8" s="619"/>
      <c r="Q8" s="619"/>
      <c r="R8" s="619"/>
      <c r="S8" s="619">
        <v>2009</v>
      </c>
      <c r="T8" s="619"/>
      <c r="U8" s="619"/>
      <c r="V8" s="619"/>
      <c r="W8" s="631">
        <v>2010</v>
      </c>
      <c r="X8" s="631"/>
      <c r="Y8" s="631"/>
      <c r="Z8" s="631"/>
      <c r="AA8" s="631">
        <v>2011</v>
      </c>
      <c r="AB8" s="631"/>
      <c r="AC8" s="631"/>
      <c r="AD8" s="631"/>
      <c r="AE8" s="632">
        <v>2012</v>
      </c>
      <c r="AF8" s="628"/>
      <c r="AG8" s="628"/>
      <c r="AH8" s="633"/>
      <c r="AI8" s="629">
        <v>2013</v>
      </c>
      <c r="AJ8" s="630"/>
      <c r="AK8" s="630"/>
      <c r="AL8" s="630"/>
      <c r="AM8" s="629">
        <v>2014</v>
      </c>
      <c r="AN8" s="630"/>
      <c r="AO8" s="630"/>
      <c r="AP8" s="630"/>
      <c r="AQ8" s="629">
        <v>2015</v>
      </c>
      <c r="AR8" s="630"/>
      <c r="AS8" s="630"/>
      <c r="AT8" s="630"/>
      <c r="AU8" s="620" t="s">
        <v>161</v>
      </c>
      <c r="AV8" s="621"/>
      <c r="AW8" s="621"/>
      <c r="AX8" s="621"/>
      <c r="AY8" s="627">
        <v>2017</v>
      </c>
      <c r="AZ8" s="628"/>
      <c r="BA8" s="628"/>
      <c r="BB8" s="628"/>
      <c r="BC8" s="627">
        <v>2018</v>
      </c>
      <c r="BD8" s="628"/>
      <c r="BE8" s="628"/>
      <c r="BF8" s="628"/>
      <c r="BG8" s="622">
        <v>2019</v>
      </c>
      <c r="BH8" s="623"/>
      <c r="BI8" s="623"/>
      <c r="BJ8" s="623"/>
      <c r="BK8" s="622">
        <v>2020</v>
      </c>
      <c r="BL8" s="623"/>
      <c r="BM8" s="623"/>
      <c r="BN8" s="623"/>
    </row>
    <row r="9" spans="1:66" ht="12.75" customHeight="1">
      <c r="A9" s="7" t="s">
        <v>160</v>
      </c>
      <c r="B9" s="21" t="s">
        <v>159</v>
      </c>
      <c r="C9" s="20" t="s">
        <v>158</v>
      </c>
      <c r="D9" s="20" t="s">
        <v>157</v>
      </c>
      <c r="E9" s="20" t="s">
        <v>156</v>
      </c>
      <c r="F9" s="20" t="s">
        <v>155</v>
      </c>
      <c r="G9" s="20" t="s">
        <v>154</v>
      </c>
      <c r="H9" s="20" t="s">
        <v>153</v>
      </c>
      <c r="I9" s="20" t="s">
        <v>152</v>
      </c>
      <c r="J9" s="20" t="s">
        <v>151</v>
      </c>
      <c r="K9" s="20" t="s">
        <v>150</v>
      </c>
      <c r="L9" s="20" t="s">
        <v>149</v>
      </c>
      <c r="M9" s="20" t="s">
        <v>148</v>
      </c>
      <c r="N9" s="20" t="s">
        <v>147</v>
      </c>
      <c r="O9" s="20" t="s">
        <v>146</v>
      </c>
      <c r="P9" s="20" t="s">
        <v>145</v>
      </c>
      <c r="Q9" s="20" t="s">
        <v>144</v>
      </c>
      <c r="R9" s="20" t="s">
        <v>143</v>
      </c>
      <c r="S9" s="20" t="s">
        <v>142</v>
      </c>
      <c r="T9" s="20" t="s">
        <v>141</v>
      </c>
      <c r="U9" s="20" t="s">
        <v>140</v>
      </c>
      <c r="V9" s="20" t="s">
        <v>139</v>
      </c>
      <c r="W9" s="19" t="s">
        <v>138</v>
      </c>
      <c r="X9" s="19" t="s">
        <v>137</v>
      </c>
      <c r="Y9" s="19" t="s">
        <v>136</v>
      </c>
      <c r="Z9" s="19" t="s">
        <v>135</v>
      </c>
      <c r="AA9" s="19" t="s">
        <v>134</v>
      </c>
      <c r="AB9" s="19" t="s">
        <v>133</v>
      </c>
      <c r="AC9" s="19" t="s">
        <v>132</v>
      </c>
      <c r="AD9" s="19" t="s">
        <v>131</v>
      </c>
      <c r="AE9" s="19" t="s">
        <v>130</v>
      </c>
      <c r="AF9" s="19" t="s">
        <v>129</v>
      </c>
      <c r="AG9" s="19" t="s">
        <v>128</v>
      </c>
      <c r="AH9" s="19" t="s">
        <v>127</v>
      </c>
      <c r="AI9" s="19" t="s">
        <v>126</v>
      </c>
      <c r="AJ9" s="19" t="s">
        <v>125</v>
      </c>
      <c r="AK9" s="19" t="s">
        <v>124</v>
      </c>
      <c r="AL9" s="19" t="s">
        <v>123</v>
      </c>
      <c r="AM9" s="19" t="s">
        <v>122</v>
      </c>
      <c r="AN9" s="19" t="s">
        <v>121</v>
      </c>
      <c r="AO9" s="19" t="s">
        <v>120</v>
      </c>
      <c r="AP9" s="18" t="s">
        <v>119</v>
      </c>
      <c r="AQ9" s="19" t="s">
        <v>118</v>
      </c>
      <c r="AR9" s="19" t="s">
        <v>117</v>
      </c>
      <c r="AS9" s="19" t="s">
        <v>116</v>
      </c>
      <c r="AT9" s="18" t="s">
        <v>115</v>
      </c>
      <c r="AU9" s="18" t="s">
        <v>114</v>
      </c>
      <c r="AV9" s="18" t="s">
        <v>113</v>
      </c>
      <c r="AW9" s="18" t="s">
        <v>112</v>
      </c>
      <c r="AX9" s="18" t="s">
        <v>111</v>
      </c>
      <c r="AY9" s="18" t="s">
        <v>110</v>
      </c>
      <c r="AZ9" s="18" t="s">
        <v>109</v>
      </c>
      <c r="BA9" s="18" t="s">
        <v>108</v>
      </c>
      <c r="BB9" s="18" t="s">
        <v>107</v>
      </c>
      <c r="BC9" s="18" t="s">
        <v>106</v>
      </c>
      <c r="BD9" s="18" t="s">
        <v>105</v>
      </c>
      <c r="BE9" s="18" t="s">
        <v>104</v>
      </c>
      <c r="BF9" s="18" t="s">
        <v>103</v>
      </c>
      <c r="BG9" s="245" t="s">
        <v>102</v>
      </c>
      <c r="BH9" s="245" t="s">
        <v>101</v>
      </c>
      <c r="BI9" s="245" t="s">
        <v>100</v>
      </c>
      <c r="BJ9" s="245" t="s">
        <v>648</v>
      </c>
      <c r="BK9" s="245" t="s">
        <v>649</v>
      </c>
      <c r="BL9" s="244"/>
      <c r="BM9" s="244"/>
      <c r="BN9" s="244"/>
    </row>
    <row r="10" spans="1:63" ht="12.75">
      <c r="A10" s="7">
        <v>1</v>
      </c>
      <c r="B10" s="6" t="s">
        <v>99</v>
      </c>
      <c r="C10" s="29">
        <v>0.3822479844093323</v>
      </c>
      <c r="D10" s="29">
        <v>0.37823745608329773</v>
      </c>
      <c r="E10" s="29">
        <v>0.3913891613483429</v>
      </c>
      <c r="F10" s="29">
        <v>0.3809492290019989</v>
      </c>
      <c r="G10" s="29">
        <v>0.37125661969184875</v>
      </c>
      <c r="H10" s="29">
        <v>0.3884716033935547</v>
      </c>
      <c r="I10" s="29">
        <v>0.37599655985832214</v>
      </c>
      <c r="J10" s="29">
        <v>0.3789953589439392</v>
      </c>
      <c r="K10" s="29">
        <v>0.3835098147392273</v>
      </c>
      <c r="L10" s="29">
        <v>0.3868064880371094</v>
      </c>
      <c r="M10" s="29">
        <v>0.36035844683647156</v>
      </c>
      <c r="N10" s="29">
        <v>0.3786998391151428</v>
      </c>
      <c r="O10" s="29">
        <v>0.3985356390476227</v>
      </c>
      <c r="P10" s="29">
        <v>0.36978527903556824</v>
      </c>
      <c r="Q10" s="29">
        <v>0.3875526785850525</v>
      </c>
      <c r="R10" s="29">
        <v>0.38214510679244995</v>
      </c>
      <c r="S10" s="29">
        <v>0.37571677565574646</v>
      </c>
      <c r="T10" s="29">
        <v>0.37134966254234314</v>
      </c>
      <c r="U10" s="29">
        <v>0.37858307361602783</v>
      </c>
      <c r="V10" s="29">
        <v>0.37534141540527344</v>
      </c>
      <c r="W10" s="29">
        <v>0.3838498890399933</v>
      </c>
      <c r="X10" s="29">
        <v>0.36872974038124084</v>
      </c>
      <c r="Y10" s="29">
        <v>0.36885613203048706</v>
      </c>
      <c r="Z10" s="29">
        <v>0.3542848825454712</v>
      </c>
      <c r="AA10" s="29">
        <v>0.3626338541507721</v>
      </c>
      <c r="AB10" s="29">
        <v>0.35984259843826294</v>
      </c>
      <c r="AC10" s="29">
        <v>0.3622625172138214</v>
      </c>
      <c r="AD10" s="29">
        <v>0.3481399416923523</v>
      </c>
      <c r="AE10" s="29">
        <v>0.36695611476898193</v>
      </c>
      <c r="AF10" s="29">
        <v>0.37042877078056335</v>
      </c>
      <c r="AG10" s="29">
        <v>0.3706444799900055</v>
      </c>
      <c r="AH10" s="29">
        <v>0.39133527874946594</v>
      </c>
      <c r="AI10" s="29">
        <v>0.36083537340164185</v>
      </c>
      <c r="AJ10" s="29">
        <v>0.3762909173965454</v>
      </c>
      <c r="AK10" s="29">
        <v>0.35040101408958435</v>
      </c>
      <c r="AL10" s="29">
        <v>0.37821272015571594</v>
      </c>
      <c r="AM10" s="29">
        <v>0.34780943393707275</v>
      </c>
      <c r="AN10" s="29">
        <v>0.3455655574798584</v>
      </c>
      <c r="AO10" s="29">
        <v>0.3601541519165039</v>
      </c>
      <c r="AP10" s="29">
        <v>0.3358389437198639</v>
      </c>
      <c r="AQ10" s="29">
        <v>0.33060580492019653</v>
      </c>
      <c r="AR10" s="29">
        <v>0.33641207218170166</v>
      </c>
      <c r="AS10" s="29">
        <v>0.3333696722984314</v>
      </c>
      <c r="AT10" s="29">
        <v>0.3367200195789337</v>
      </c>
      <c r="AU10" s="29">
        <v>0.3416503667831421</v>
      </c>
      <c r="AV10" s="29">
        <v>0.35562664270401</v>
      </c>
      <c r="AW10" s="29">
        <v>0.3357239365577698</v>
      </c>
      <c r="AX10" s="29">
        <v>0.335795521736145</v>
      </c>
      <c r="AY10" s="29">
        <v>0.33072757720947266</v>
      </c>
      <c r="AZ10" s="29">
        <v>0.3277166187763214</v>
      </c>
      <c r="BA10" s="29">
        <v>0.31608691811561584</v>
      </c>
      <c r="BB10" s="29">
        <v>0.3204437494277954</v>
      </c>
      <c r="BC10" s="29">
        <v>0.3163495659828186</v>
      </c>
      <c r="BD10" s="29">
        <v>0.3151598870754242</v>
      </c>
      <c r="BE10" s="29">
        <v>0.3100517</v>
      </c>
      <c r="BF10" s="29">
        <v>0.3047525</v>
      </c>
      <c r="BG10" s="29">
        <v>0.3072931</v>
      </c>
      <c r="BH10" s="29">
        <v>0.3077849745750427</v>
      </c>
      <c r="BI10" s="17">
        <v>0.3334811</v>
      </c>
      <c r="BJ10" s="239">
        <v>0.325592</v>
      </c>
      <c r="BK10" s="239">
        <v>0.3269151747226715</v>
      </c>
    </row>
    <row r="11" spans="1:63" ht="12.75">
      <c r="A11" s="7">
        <v>2</v>
      </c>
      <c r="B11" s="6" t="s">
        <v>98</v>
      </c>
      <c r="C11" s="29">
        <v>0.3533649444580078</v>
      </c>
      <c r="D11" s="29">
        <v>0.34714528918266296</v>
      </c>
      <c r="E11" s="29">
        <v>0.3459899127483368</v>
      </c>
      <c r="F11" s="29">
        <v>0.35422345995903015</v>
      </c>
      <c r="G11" s="29">
        <v>0.3486328423023224</v>
      </c>
      <c r="H11" s="29">
        <v>0.3531336486339569</v>
      </c>
      <c r="I11" s="29">
        <v>0.3397406339645386</v>
      </c>
      <c r="J11" s="29">
        <v>0.3399953842163086</v>
      </c>
      <c r="K11" s="29">
        <v>0.3364415168762207</v>
      </c>
      <c r="L11" s="29">
        <v>0.3386593163013458</v>
      </c>
      <c r="M11" s="29">
        <v>0.32247108221054077</v>
      </c>
      <c r="N11" s="29">
        <v>0.3499000370502472</v>
      </c>
      <c r="O11" s="29">
        <v>0.3528260588645935</v>
      </c>
      <c r="P11" s="29">
        <v>0.34522220492362976</v>
      </c>
      <c r="Q11" s="29">
        <v>0.3485604226589203</v>
      </c>
      <c r="R11" s="29">
        <v>0.3404158353805542</v>
      </c>
      <c r="S11" s="29">
        <v>0.3418921232223511</v>
      </c>
      <c r="T11" s="29">
        <v>0.35086625814437866</v>
      </c>
      <c r="U11" s="29">
        <v>0.349014014005661</v>
      </c>
      <c r="V11" s="29">
        <v>0.3461869955062866</v>
      </c>
      <c r="W11" s="29">
        <v>0.3562445342540741</v>
      </c>
      <c r="X11" s="29">
        <v>0.36058738827705383</v>
      </c>
      <c r="Y11" s="29">
        <v>0.3444598913192749</v>
      </c>
      <c r="Z11" s="29">
        <v>0.3710496127605438</v>
      </c>
      <c r="AA11" s="29">
        <v>0.34365755319595337</v>
      </c>
      <c r="AB11" s="29">
        <v>0.35746899247169495</v>
      </c>
      <c r="AC11" s="29">
        <v>0.3351989984512329</v>
      </c>
      <c r="AD11" s="29">
        <v>0.36637699604034424</v>
      </c>
      <c r="AE11" s="29">
        <v>0.36006981134414673</v>
      </c>
      <c r="AF11" s="29">
        <v>0.3645339012145996</v>
      </c>
      <c r="AG11" s="29">
        <v>0.3476673364639282</v>
      </c>
      <c r="AH11" s="29">
        <v>0.34757333993911743</v>
      </c>
      <c r="AI11" s="29">
        <v>0.33677008748054504</v>
      </c>
      <c r="AJ11" s="29">
        <v>0.37080636620521545</v>
      </c>
      <c r="AK11" s="29">
        <v>0.3449448347091675</v>
      </c>
      <c r="AL11" s="29">
        <v>0.32972779870033264</v>
      </c>
      <c r="AM11" s="29">
        <v>0.33553463220596313</v>
      </c>
      <c r="AN11" s="29">
        <v>0.34791767597198486</v>
      </c>
      <c r="AO11" s="29">
        <v>0.3368365466594696</v>
      </c>
      <c r="AP11" s="29">
        <v>0.34128338098526</v>
      </c>
      <c r="AQ11" s="29">
        <v>0.3220631778240204</v>
      </c>
      <c r="AR11" s="29">
        <v>0.3209463655948639</v>
      </c>
      <c r="AS11" s="29">
        <v>0.3223704397678375</v>
      </c>
      <c r="AT11" s="29">
        <v>0.3325973153114319</v>
      </c>
      <c r="AU11" s="29">
        <v>0.3202671706676483</v>
      </c>
      <c r="AV11" s="29">
        <v>0.323248028755188</v>
      </c>
      <c r="AW11" s="29">
        <v>0.34829390048980713</v>
      </c>
      <c r="AX11" s="29">
        <v>0.32057985663414</v>
      </c>
      <c r="AY11" s="29">
        <v>0.29888877272605896</v>
      </c>
      <c r="AZ11" s="29">
        <v>0.3417181670665741</v>
      </c>
      <c r="BA11" s="29">
        <v>0.31755056977272034</v>
      </c>
      <c r="BB11" s="29">
        <v>0.3132489025592804</v>
      </c>
      <c r="BC11" s="29">
        <v>0.31995782256126404</v>
      </c>
      <c r="BD11" s="29">
        <v>0.33413252234458923</v>
      </c>
      <c r="BE11" s="29">
        <v>0.3115015</v>
      </c>
      <c r="BF11" s="29">
        <v>0.3032567</v>
      </c>
      <c r="BG11" s="29">
        <v>0.3054214</v>
      </c>
      <c r="BH11" s="29">
        <v>0.2951444685459137</v>
      </c>
      <c r="BI11" s="16">
        <v>0.3111766</v>
      </c>
      <c r="BJ11" s="240">
        <v>0.296906</v>
      </c>
      <c r="BK11" s="240">
        <v>0.29763633012771606</v>
      </c>
    </row>
    <row r="12" spans="1:63" ht="12.75">
      <c r="A12" s="7">
        <v>3</v>
      </c>
      <c r="B12" s="6" t="s">
        <v>97</v>
      </c>
      <c r="C12" s="29">
        <v>0.40279677510261536</v>
      </c>
      <c r="D12" s="29">
        <v>0.40203630924224854</v>
      </c>
      <c r="E12" s="29">
        <v>0.3922431468963623</v>
      </c>
      <c r="F12" s="29">
        <v>0.3960854113101959</v>
      </c>
      <c r="G12" s="29">
        <v>0.3745870292186737</v>
      </c>
      <c r="H12" s="29">
        <v>0.3921509087085724</v>
      </c>
      <c r="I12" s="29">
        <v>0.3701634407043457</v>
      </c>
      <c r="J12" s="29">
        <v>0.41429001092910767</v>
      </c>
      <c r="K12" s="29">
        <v>0.39974355697631836</v>
      </c>
      <c r="L12" s="29">
        <v>0.38414081931114197</v>
      </c>
      <c r="M12" s="29">
        <v>0.3865898847579956</v>
      </c>
      <c r="N12" s="29">
        <v>0.42386001348495483</v>
      </c>
      <c r="O12" s="29">
        <v>0.4270534813404083</v>
      </c>
      <c r="P12" s="29">
        <v>0.41749101877212524</v>
      </c>
      <c r="Q12" s="29">
        <v>0.3767182230949402</v>
      </c>
      <c r="R12" s="29">
        <v>0.385597825050354</v>
      </c>
      <c r="S12" s="29">
        <v>0.39278846979141235</v>
      </c>
      <c r="T12" s="29">
        <v>0.39147812128067017</v>
      </c>
      <c r="U12" s="29">
        <v>0.4302220940589905</v>
      </c>
      <c r="V12" s="29">
        <v>0.4206162989139557</v>
      </c>
      <c r="W12" s="29">
        <v>0.4054532051086426</v>
      </c>
      <c r="X12" s="29">
        <v>0.40372776985168457</v>
      </c>
      <c r="Y12" s="29">
        <v>0.40319982171058655</v>
      </c>
      <c r="Z12" s="29">
        <v>0.3924335837364197</v>
      </c>
      <c r="AA12" s="29">
        <v>0.4020548164844513</v>
      </c>
      <c r="AB12" s="29">
        <v>0.4017760157585144</v>
      </c>
      <c r="AC12" s="29">
        <v>0.4139389395713806</v>
      </c>
      <c r="AD12" s="29">
        <v>0.44796550273895264</v>
      </c>
      <c r="AE12" s="29">
        <v>0.4159904718399048</v>
      </c>
      <c r="AF12" s="29">
        <v>0.4074254333972931</v>
      </c>
      <c r="AG12" s="29">
        <v>0.4241563379764557</v>
      </c>
      <c r="AH12" s="29">
        <v>0.4341987371444702</v>
      </c>
      <c r="AI12" s="29">
        <v>0.39428794384002686</v>
      </c>
      <c r="AJ12" s="29">
        <v>0.3938889801502228</v>
      </c>
      <c r="AK12" s="29">
        <v>0.40639039874076843</v>
      </c>
      <c r="AL12" s="29">
        <v>0.3845715820789337</v>
      </c>
      <c r="AM12" s="29">
        <v>0.41884878277778625</v>
      </c>
      <c r="AN12" s="29">
        <v>0.4034779369831085</v>
      </c>
      <c r="AO12" s="29">
        <v>0.3831225037574768</v>
      </c>
      <c r="AP12" s="29">
        <v>0.39387038350105286</v>
      </c>
      <c r="AQ12" s="29">
        <v>0.3893156945705414</v>
      </c>
      <c r="AR12" s="29">
        <v>0.38856735825538635</v>
      </c>
      <c r="AS12" s="29">
        <v>0.3805676996707916</v>
      </c>
      <c r="AT12" s="29">
        <v>0.38360029458999634</v>
      </c>
      <c r="AU12" s="29">
        <v>0.3871062994003296</v>
      </c>
      <c r="AV12" s="29">
        <v>0.36484295129776</v>
      </c>
      <c r="AW12" s="29">
        <v>0.3806988596916199</v>
      </c>
      <c r="AX12" s="29">
        <v>0.40504252910614014</v>
      </c>
      <c r="AY12" s="29">
        <v>0.3922206163406372</v>
      </c>
      <c r="AZ12" s="29">
        <v>0.3966476619243622</v>
      </c>
      <c r="BA12" s="29">
        <v>0.39929887652397156</v>
      </c>
      <c r="BB12" s="29">
        <v>0.3823988735675812</v>
      </c>
      <c r="BC12" s="29">
        <v>0.3900338113307953</v>
      </c>
      <c r="BD12" s="29">
        <v>0.38603365421295166</v>
      </c>
      <c r="BE12" s="29">
        <v>0.3823936</v>
      </c>
      <c r="BF12" s="29">
        <v>0.3869603</v>
      </c>
      <c r="BG12" s="29">
        <v>0.3746969</v>
      </c>
      <c r="BH12" s="29">
        <v>0.38626551628112793</v>
      </c>
      <c r="BI12" s="16">
        <v>0.3738871</v>
      </c>
      <c r="BJ12" s="240">
        <v>0.36444</v>
      </c>
      <c r="BK12" s="240">
        <v>0.36669138073921204</v>
      </c>
    </row>
    <row r="13" spans="1:63" ht="12.75">
      <c r="A13" s="7">
        <v>4</v>
      </c>
      <c r="B13" s="6" t="s">
        <v>96</v>
      </c>
      <c r="C13" s="29">
        <v>0.5116659998893738</v>
      </c>
      <c r="D13" s="29">
        <v>0.5239192843437195</v>
      </c>
      <c r="E13" s="29">
        <v>0.5150834321975708</v>
      </c>
      <c r="F13" s="29">
        <v>0.49888408184051514</v>
      </c>
      <c r="G13" s="29">
        <v>0.5122113227844238</v>
      </c>
      <c r="H13" s="29">
        <v>0.5191076993942261</v>
      </c>
      <c r="I13" s="29">
        <v>0.49789202213287354</v>
      </c>
      <c r="J13" s="29">
        <v>0.48360976576805115</v>
      </c>
      <c r="K13" s="29">
        <v>0.48608827590942383</v>
      </c>
      <c r="L13" s="29">
        <v>0.4944295585155487</v>
      </c>
      <c r="M13" s="29">
        <v>0.49072086811065674</v>
      </c>
      <c r="N13" s="29">
        <v>0.49955272674560547</v>
      </c>
      <c r="O13" s="29">
        <v>0.4996689260005951</v>
      </c>
      <c r="P13" s="29">
        <v>0.4974406361579895</v>
      </c>
      <c r="Q13" s="29">
        <v>0.48472100496292114</v>
      </c>
      <c r="R13" s="29">
        <v>0.47170040011405945</v>
      </c>
      <c r="S13" s="29">
        <v>0.47056880593299866</v>
      </c>
      <c r="T13" s="29">
        <v>0.4728209972381592</v>
      </c>
      <c r="U13" s="29">
        <v>0.47696173191070557</v>
      </c>
      <c r="V13" s="29">
        <v>0.4835205674171448</v>
      </c>
      <c r="W13" s="29">
        <v>0.47726213932037354</v>
      </c>
      <c r="X13" s="29">
        <v>0.46190381050109863</v>
      </c>
      <c r="Y13" s="29">
        <v>0.473519891500473</v>
      </c>
      <c r="Z13" s="29">
        <v>0.4640764594078064</v>
      </c>
      <c r="AA13" s="29">
        <v>0.45583686232566833</v>
      </c>
      <c r="AB13" s="29">
        <v>0.47095003724098206</v>
      </c>
      <c r="AC13" s="29">
        <v>0.4692789912223816</v>
      </c>
      <c r="AD13" s="29">
        <v>0.4863436222076416</v>
      </c>
      <c r="AE13" s="29">
        <v>0.4776509404182434</v>
      </c>
      <c r="AF13" s="29">
        <v>0.48395636677742004</v>
      </c>
      <c r="AG13" s="29">
        <v>0.4799477458000183</v>
      </c>
      <c r="AH13" s="29">
        <v>0.48484504222869873</v>
      </c>
      <c r="AI13" s="29">
        <v>0.4472337067127228</v>
      </c>
      <c r="AJ13" s="29">
        <v>0.4731190800666809</v>
      </c>
      <c r="AK13" s="29">
        <v>0.4746454060077667</v>
      </c>
      <c r="AL13" s="29">
        <v>0.46658921241760254</v>
      </c>
      <c r="AM13" s="29">
        <v>0.48354485630989075</v>
      </c>
      <c r="AN13" s="29">
        <v>0.47728344798088074</v>
      </c>
      <c r="AO13" s="29">
        <v>0.47540101408958435</v>
      </c>
      <c r="AP13" s="29">
        <v>0.45516547560691833</v>
      </c>
      <c r="AQ13" s="29">
        <v>0.44986605644226074</v>
      </c>
      <c r="AR13" s="29">
        <v>0.4624682366847992</v>
      </c>
      <c r="AS13" s="29">
        <v>0.456246495246887</v>
      </c>
      <c r="AT13" s="29">
        <v>0.45876842737197876</v>
      </c>
      <c r="AU13" s="29">
        <v>0.43317165970802307</v>
      </c>
      <c r="AV13" s="29">
        <v>0.4470710754394531</v>
      </c>
      <c r="AW13" s="29">
        <v>0.4368451237678528</v>
      </c>
      <c r="AX13" s="29">
        <v>0.4159049391746521</v>
      </c>
      <c r="AY13" s="29">
        <v>0.422444224357605</v>
      </c>
      <c r="AZ13" s="29">
        <v>0.4278241693973541</v>
      </c>
      <c r="BA13" s="29">
        <v>0.4251624643802643</v>
      </c>
      <c r="BB13" s="29">
        <v>0.4432494044303894</v>
      </c>
      <c r="BC13" s="29">
        <v>0.4280645549297333</v>
      </c>
      <c r="BD13" s="29">
        <v>0.46427392959594727</v>
      </c>
      <c r="BE13" s="29">
        <v>0.4552844</v>
      </c>
      <c r="BF13" s="29">
        <v>0.4423612</v>
      </c>
      <c r="BG13" s="29">
        <v>0.4356493</v>
      </c>
      <c r="BH13" s="29">
        <v>0.46463340520858765</v>
      </c>
      <c r="BI13" s="15">
        <v>0.453099</v>
      </c>
      <c r="BJ13" s="241">
        <v>0.443097</v>
      </c>
      <c r="BK13" s="243">
        <v>0.4420199990272522</v>
      </c>
    </row>
    <row r="14" spans="1:63" ht="12.75">
      <c r="A14" s="7">
        <v>5</v>
      </c>
      <c r="B14" s="6" t="s">
        <v>95</v>
      </c>
      <c r="C14" s="29">
        <v>0.4244137108325958</v>
      </c>
      <c r="D14" s="29">
        <v>0.44617581367492676</v>
      </c>
      <c r="E14" s="29">
        <v>0.41842085123062134</v>
      </c>
      <c r="F14" s="29">
        <v>0.4059838056564331</v>
      </c>
      <c r="G14" s="29">
        <v>0.4201596677303314</v>
      </c>
      <c r="H14" s="29">
        <v>0.4145127534866333</v>
      </c>
      <c r="I14" s="29">
        <v>0.43640390038490295</v>
      </c>
      <c r="J14" s="29">
        <v>0.4177885949611664</v>
      </c>
      <c r="K14" s="29">
        <v>0.43308860063552856</v>
      </c>
      <c r="L14" s="29">
        <v>0.42208799719810486</v>
      </c>
      <c r="M14" s="29">
        <v>0.4192194640636444</v>
      </c>
      <c r="N14" s="29">
        <v>0.43838661909103394</v>
      </c>
      <c r="O14" s="29">
        <v>0.44121116399765015</v>
      </c>
      <c r="P14" s="29">
        <v>0.403950572013855</v>
      </c>
      <c r="Q14" s="29">
        <v>0.3971381187438965</v>
      </c>
      <c r="R14" s="29">
        <v>0.38521289825439453</v>
      </c>
      <c r="S14" s="29">
        <v>0.3956681191921234</v>
      </c>
      <c r="T14" s="29">
        <v>0.4193520247936249</v>
      </c>
      <c r="U14" s="29">
        <v>0.415934681892395</v>
      </c>
      <c r="V14" s="29">
        <v>0.424409955739975</v>
      </c>
      <c r="W14" s="29">
        <v>0.41893118619918823</v>
      </c>
      <c r="X14" s="29">
        <v>0.4233415126800537</v>
      </c>
      <c r="Y14" s="29">
        <v>0.41522249579429626</v>
      </c>
      <c r="Z14" s="29">
        <v>0.38900211453437805</v>
      </c>
      <c r="AA14" s="29">
        <v>0.3965587317943573</v>
      </c>
      <c r="AB14" s="29">
        <v>0.40069299936294556</v>
      </c>
      <c r="AC14" s="29">
        <v>0.4116760492324829</v>
      </c>
      <c r="AD14" s="29">
        <v>0.395718514919281</v>
      </c>
      <c r="AE14" s="29">
        <v>0.3958115577697754</v>
      </c>
      <c r="AF14" s="29">
        <v>0.4056555926799774</v>
      </c>
      <c r="AG14" s="29">
        <v>0.40918099880218506</v>
      </c>
      <c r="AH14" s="29">
        <v>0.38553768396377563</v>
      </c>
      <c r="AI14" s="29">
        <v>0.3929753005504608</v>
      </c>
      <c r="AJ14" s="29">
        <v>0.3876003324985504</v>
      </c>
      <c r="AK14" s="29">
        <v>0.4093603789806366</v>
      </c>
      <c r="AL14" s="29">
        <v>0.3936425447463989</v>
      </c>
      <c r="AM14" s="29">
        <v>0.3766016364097595</v>
      </c>
      <c r="AN14" s="29">
        <v>0.3707307279109955</v>
      </c>
      <c r="AO14" s="29">
        <v>0.3847227990627289</v>
      </c>
      <c r="AP14" s="29">
        <v>0.36964160203933716</v>
      </c>
      <c r="AQ14" s="29">
        <v>0.3666093945503235</v>
      </c>
      <c r="AR14" s="29">
        <v>0.367666631937027</v>
      </c>
      <c r="AS14" s="29">
        <v>0.3646007776260376</v>
      </c>
      <c r="AT14" s="29">
        <v>0.36761799454689026</v>
      </c>
      <c r="AU14" s="29">
        <v>0.3610006868839264</v>
      </c>
      <c r="AV14" s="29">
        <v>0.3717072904109955</v>
      </c>
      <c r="AW14" s="29">
        <v>0.36632463335990906</v>
      </c>
      <c r="AX14" s="29">
        <v>0.3511712849140167</v>
      </c>
      <c r="AY14" s="29">
        <v>0.35545483231544495</v>
      </c>
      <c r="AZ14" s="29">
        <v>0.3723791539669037</v>
      </c>
      <c r="BA14" s="29">
        <v>0.3620809018611908</v>
      </c>
      <c r="BB14" s="29">
        <v>0.35886603593826294</v>
      </c>
      <c r="BC14" s="29">
        <v>0.3497757017612457</v>
      </c>
      <c r="BD14" s="29">
        <v>0.36027058959007263</v>
      </c>
      <c r="BE14" s="29">
        <v>0.3461419</v>
      </c>
      <c r="BF14" s="29">
        <v>0.3584517</v>
      </c>
      <c r="BG14" s="29">
        <v>0.3508784</v>
      </c>
      <c r="BH14" s="29">
        <v>0.35621559619903564</v>
      </c>
      <c r="BI14" s="17">
        <v>0.3641939</v>
      </c>
      <c r="BJ14" s="240">
        <v>0.351603</v>
      </c>
      <c r="BK14" s="240">
        <v>0.35106560587882996</v>
      </c>
    </row>
    <row r="15" spans="1:63" ht="12.75">
      <c r="A15" s="7">
        <v>6</v>
      </c>
      <c r="B15" s="6" t="s">
        <v>94</v>
      </c>
      <c r="C15" s="29">
        <v>0.41119384765625</v>
      </c>
      <c r="D15" s="29">
        <v>0.4266188442707062</v>
      </c>
      <c r="E15" s="29">
        <v>0.43991488218307495</v>
      </c>
      <c r="F15" s="29">
        <v>0.41810742020606995</v>
      </c>
      <c r="G15" s="29">
        <v>0.4167608916759491</v>
      </c>
      <c r="H15" s="29">
        <v>0.40123510360717773</v>
      </c>
      <c r="I15" s="29">
        <v>0.43009287118911743</v>
      </c>
      <c r="J15" s="29">
        <v>0.4176870882511139</v>
      </c>
      <c r="K15" s="29">
        <v>0.4130999743938446</v>
      </c>
      <c r="L15" s="29">
        <v>0.40887805819511414</v>
      </c>
      <c r="M15" s="29">
        <v>0.4069739580154419</v>
      </c>
      <c r="N15" s="29">
        <v>0.39329150319099426</v>
      </c>
      <c r="O15" s="29">
        <v>0.4118606448173523</v>
      </c>
      <c r="P15" s="29">
        <v>0.4026919901371002</v>
      </c>
      <c r="Q15" s="29">
        <v>0.39347612857818604</v>
      </c>
      <c r="R15" s="29">
        <v>0.39040663838386536</v>
      </c>
      <c r="S15" s="29">
        <v>0.3982795774936676</v>
      </c>
      <c r="T15" s="29">
        <v>0.3896229565143585</v>
      </c>
      <c r="U15" s="29">
        <v>0.40058061480522156</v>
      </c>
      <c r="V15" s="29">
        <v>0.39008402824401855</v>
      </c>
      <c r="W15" s="29">
        <v>0.39652833342552185</v>
      </c>
      <c r="X15" s="29">
        <v>0.41463714838027954</v>
      </c>
      <c r="Y15" s="29">
        <v>0.40914463996887207</v>
      </c>
      <c r="Z15" s="29">
        <v>0.408820241689682</v>
      </c>
      <c r="AA15" s="29">
        <v>0.3873371481895447</v>
      </c>
      <c r="AB15" s="29">
        <v>0.40490400791168213</v>
      </c>
      <c r="AC15" s="29">
        <v>0.3881797790527344</v>
      </c>
      <c r="AD15" s="29">
        <v>0.39057573676109314</v>
      </c>
      <c r="AE15" s="29">
        <v>0.3909061551094055</v>
      </c>
      <c r="AF15" s="29">
        <v>0.4033244848251343</v>
      </c>
      <c r="AG15" s="29">
        <v>0.4116251468658447</v>
      </c>
      <c r="AH15" s="29">
        <v>0.40820372104644775</v>
      </c>
      <c r="AI15" s="29">
        <v>0.4042346179485321</v>
      </c>
      <c r="AJ15" s="29">
        <v>0.4374392330646515</v>
      </c>
      <c r="AK15" s="29">
        <v>0.403154194355011</v>
      </c>
      <c r="AL15" s="29">
        <v>0.40340864658355713</v>
      </c>
      <c r="AM15" s="29">
        <v>0.39726415276527405</v>
      </c>
      <c r="AN15" s="29">
        <v>0.39772921800613403</v>
      </c>
      <c r="AO15" s="29">
        <v>0.40317660570144653</v>
      </c>
      <c r="AP15" s="29">
        <v>0.4058222770690918</v>
      </c>
      <c r="AQ15" s="29">
        <v>0.4046318531036377</v>
      </c>
      <c r="AR15" s="29">
        <v>0.3858194053173065</v>
      </c>
      <c r="AS15" s="29">
        <v>0.3838939666748047</v>
      </c>
      <c r="AT15" s="29">
        <v>0.38862884044647217</v>
      </c>
      <c r="AU15" s="29">
        <v>0.3821023404598236</v>
      </c>
      <c r="AV15" s="29">
        <v>0.3869965970516205</v>
      </c>
      <c r="AW15" s="29">
        <v>0.3768714964389801</v>
      </c>
      <c r="AX15" s="29">
        <v>0.38676804304122925</v>
      </c>
      <c r="AY15" s="29">
        <v>0.38079634308815</v>
      </c>
      <c r="AZ15" s="29">
        <v>0.37578707933425903</v>
      </c>
      <c r="BA15" s="29">
        <v>0.3843986690044403</v>
      </c>
      <c r="BB15" s="29">
        <v>0.38303259015083313</v>
      </c>
      <c r="BC15" s="29">
        <v>0.38590848445892334</v>
      </c>
      <c r="BD15" s="29">
        <v>0.3704588711261749</v>
      </c>
      <c r="BE15" s="29">
        <v>0.3874978</v>
      </c>
      <c r="BF15" s="29">
        <v>0.3745429</v>
      </c>
      <c r="BG15" s="29">
        <v>0.3710216</v>
      </c>
      <c r="BH15" s="29">
        <v>0.37387600541114807</v>
      </c>
      <c r="BI15" s="15">
        <v>0.3802959</v>
      </c>
      <c r="BJ15" s="240">
        <v>0.373252</v>
      </c>
      <c r="BK15" s="240">
        <v>0.3707790970802307</v>
      </c>
    </row>
    <row r="16" spans="1:63" ht="12.75">
      <c r="A16" s="7">
        <v>7</v>
      </c>
      <c r="B16" s="6" t="s">
        <v>93</v>
      </c>
      <c r="C16" s="29">
        <v>0.5066345930099487</v>
      </c>
      <c r="D16" s="29">
        <v>0.513541042804718</v>
      </c>
      <c r="E16" s="29">
        <v>0.5063456296920776</v>
      </c>
      <c r="F16" s="29">
        <v>0.5095636248588562</v>
      </c>
      <c r="G16" s="29">
        <v>0.5058532953262329</v>
      </c>
      <c r="H16" s="29">
        <v>0.5230669379234314</v>
      </c>
      <c r="I16" s="29">
        <v>0.5063359141349792</v>
      </c>
      <c r="J16" s="29">
        <v>0.5152252316474915</v>
      </c>
      <c r="K16" s="29">
        <v>0.5378649830818176</v>
      </c>
      <c r="L16" s="29">
        <v>0.5001309514045715</v>
      </c>
      <c r="M16" s="29">
        <v>0.5105578303337097</v>
      </c>
      <c r="N16" s="29">
        <v>0.511850893497467</v>
      </c>
      <c r="O16" s="29">
        <v>0.49442344903945923</v>
      </c>
      <c r="P16" s="29">
        <v>0.4942322373390198</v>
      </c>
      <c r="Q16" s="29">
        <v>0.5044280290603638</v>
      </c>
      <c r="R16" s="29">
        <v>0.5038918256759644</v>
      </c>
      <c r="S16" s="29">
        <v>0.4865391254425049</v>
      </c>
      <c r="T16" s="29">
        <v>0.4857807755470276</v>
      </c>
      <c r="U16" s="29">
        <v>0.5223320126533508</v>
      </c>
      <c r="V16" s="29">
        <v>0.4859435558319092</v>
      </c>
      <c r="W16" s="29">
        <v>0.49013039469718933</v>
      </c>
      <c r="X16" s="29">
        <v>0.49351704120635986</v>
      </c>
      <c r="Y16" s="29">
        <v>0.49702998995780945</v>
      </c>
      <c r="Z16" s="29">
        <v>0.4961130917072296</v>
      </c>
      <c r="AA16" s="29">
        <v>0.4883172810077667</v>
      </c>
      <c r="AB16" s="29">
        <v>0.492704302072525</v>
      </c>
      <c r="AC16" s="29">
        <v>0.4900111258029938</v>
      </c>
      <c r="AD16" s="29">
        <v>0.4780007600784302</v>
      </c>
      <c r="AE16" s="29">
        <v>0.47487354278564453</v>
      </c>
      <c r="AF16" s="29">
        <v>0.47231295704841614</v>
      </c>
      <c r="AG16" s="29">
        <v>0.47722023725509644</v>
      </c>
      <c r="AH16" s="29">
        <v>0.4805247485637665</v>
      </c>
      <c r="AI16" s="29">
        <v>0.4851765036582947</v>
      </c>
      <c r="AJ16" s="29">
        <v>0.48480913043022156</v>
      </c>
      <c r="AK16" s="29">
        <v>0.48083412647247314</v>
      </c>
      <c r="AL16" s="29">
        <v>0.5020723342895508</v>
      </c>
      <c r="AM16" s="29">
        <v>0.4813202917575836</v>
      </c>
      <c r="AN16" s="29">
        <v>0.47977352142333984</v>
      </c>
      <c r="AO16" s="29">
        <v>0.4952166676521301</v>
      </c>
      <c r="AP16" s="29">
        <v>0.5013774633407593</v>
      </c>
      <c r="AQ16" s="29">
        <v>0.49020281434059143</v>
      </c>
      <c r="AR16" s="29">
        <v>0.488681823015213</v>
      </c>
      <c r="AS16" s="29">
        <v>0.5002174973487854</v>
      </c>
      <c r="AT16" s="29">
        <v>0.4929901957511902</v>
      </c>
      <c r="AU16" s="29">
        <v>0.4947111904621124</v>
      </c>
      <c r="AV16" s="29">
        <v>0.4895700216293335</v>
      </c>
      <c r="AW16" s="29">
        <v>0.48478764295578003</v>
      </c>
      <c r="AX16" s="29">
        <v>0.49243927001953125</v>
      </c>
      <c r="AY16" s="29">
        <v>0.4758024215698242</v>
      </c>
      <c r="AZ16" s="29">
        <v>0.4801035225391388</v>
      </c>
      <c r="BA16" s="29">
        <v>0.4819405674934387</v>
      </c>
      <c r="BB16" s="29">
        <v>0.47965526580810547</v>
      </c>
      <c r="BC16" s="29">
        <v>0.4702133536338806</v>
      </c>
      <c r="BD16" s="29">
        <v>0.4855533838272095</v>
      </c>
      <c r="BE16" s="29">
        <v>0.4799715</v>
      </c>
      <c r="BF16" s="29">
        <v>0.4777246</v>
      </c>
      <c r="BG16" s="29">
        <v>0.4718868</v>
      </c>
      <c r="BH16" s="29">
        <v>0.47281989455223083</v>
      </c>
      <c r="BI16" s="15">
        <v>0.4816517</v>
      </c>
      <c r="BJ16" s="241">
        <v>0.456682</v>
      </c>
      <c r="BK16" s="243">
        <v>0.47642892599105835</v>
      </c>
    </row>
    <row r="17" spans="1:63" ht="12.75">
      <c r="A17" s="7">
        <v>8</v>
      </c>
      <c r="B17" s="6" t="s">
        <v>92</v>
      </c>
      <c r="C17" s="29">
        <v>0.3608868718147278</v>
      </c>
      <c r="D17" s="29">
        <v>0.37155744433403015</v>
      </c>
      <c r="E17" s="29">
        <v>0.3920036852359772</v>
      </c>
      <c r="F17" s="29">
        <v>0.4103190004825592</v>
      </c>
      <c r="G17" s="29">
        <v>0.3784961998462677</v>
      </c>
      <c r="H17" s="29">
        <v>0.3809993267059326</v>
      </c>
      <c r="I17" s="29">
        <v>0.3731694221496582</v>
      </c>
      <c r="J17" s="29">
        <v>0.36847710609436035</v>
      </c>
      <c r="K17" s="29">
        <v>0.3652297556400299</v>
      </c>
      <c r="L17" s="29">
        <v>0.37057992815971375</v>
      </c>
      <c r="M17" s="29">
        <v>0.42971470952033997</v>
      </c>
      <c r="N17" s="29">
        <v>0.39810988306999207</v>
      </c>
      <c r="O17" s="29">
        <v>0.42013370990753174</v>
      </c>
      <c r="P17" s="29">
        <v>0.37914615869522095</v>
      </c>
      <c r="Q17" s="29">
        <v>0.3667186498641968</v>
      </c>
      <c r="R17" s="29">
        <v>0.36720556020736694</v>
      </c>
      <c r="S17" s="29">
        <v>0.4023582339286804</v>
      </c>
      <c r="T17" s="29">
        <v>0.41571280360221863</v>
      </c>
      <c r="U17" s="29">
        <v>0.3944981098175049</v>
      </c>
      <c r="V17" s="29">
        <v>0.3505864143371582</v>
      </c>
      <c r="W17" s="29">
        <v>0.38135194778442383</v>
      </c>
      <c r="X17" s="29">
        <v>0.3744356334209442</v>
      </c>
      <c r="Y17" s="29">
        <v>0.3686670958995819</v>
      </c>
      <c r="Z17" s="29">
        <v>0.35167309641838074</v>
      </c>
      <c r="AA17" s="29">
        <v>0.3395114541053772</v>
      </c>
      <c r="AB17" s="29">
        <v>0.352821409702301</v>
      </c>
      <c r="AC17" s="29">
        <v>0.3447965085506439</v>
      </c>
      <c r="AD17" s="29">
        <v>0.3828968107700348</v>
      </c>
      <c r="AE17" s="29">
        <v>0.33760082721710205</v>
      </c>
      <c r="AF17" s="29">
        <v>0.35162314772605896</v>
      </c>
      <c r="AG17" s="29">
        <v>0.3600651025772095</v>
      </c>
      <c r="AH17" s="29">
        <v>0.36265257000923157</v>
      </c>
      <c r="AI17" s="29">
        <v>0.36465945839881897</v>
      </c>
      <c r="AJ17" s="29">
        <v>0.3783602714538574</v>
      </c>
      <c r="AK17" s="29">
        <v>0.36381199955940247</v>
      </c>
      <c r="AL17" s="29">
        <v>0.3649297058582306</v>
      </c>
      <c r="AM17" s="29">
        <v>0.3687663674354553</v>
      </c>
      <c r="AN17" s="29">
        <v>0.36930933594703674</v>
      </c>
      <c r="AO17" s="29">
        <v>0.3570924699306488</v>
      </c>
      <c r="AP17" s="29">
        <v>0.3398900032043457</v>
      </c>
      <c r="AQ17" s="29">
        <v>0.34694844484329224</v>
      </c>
      <c r="AR17" s="29">
        <v>0.359516441822052</v>
      </c>
      <c r="AS17" s="29">
        <v>0.35520780086517334</v>
      </c>
      <c r="AT17" s="29">
        <v>0.37138789892196655</v>
      </c>
      <c r="AU17" s="29">
        <v>0.3530905842781067</v>
      </c>
      <c r="AV17" s="29">
        <v>0.3658657968044281</v>
      </c>
      <c r="AW17" s="29">
        <v>0.37444910407066345</v>
      </c>
      <c r="AX17" s="29">
        <v>0.3647245168685913</v>
      </c>
      <c r="AY17" s="29">
        <v>0.35837090015411377</v>
      </c>
      <c r="AZ17" s="29">
        <v>0.3593026399612427</v>
      </c>
      <c r="BA17" s="29">
        <v>0.3647143840789795</v>
      </c>
      <c r="BB17" s="29">
        <v>0.35676056146621704</v>
      </c>
      <c r="BC17" s="29">
        <v>0.3495453894138336</v>
      </c>
      <c r="BD17" s="29">
        <v>0.3660309314727783</v>
      </c>
      <c r="BE17" s="29">
        <v>0.368305</v>
      </c>
      <c r="BF17" s="29">
        <v>0.3623694</v>
      </c>
      <c r="BG17" s="29">
        <v>0.3662651</v>
      </c>
      <c r="BH17" s="29">
        <v>0.3654617965221405</v>
      </c>
      <c r="BI17" s="16">
        <v>0.3647516</v>
      </c>
      <c r="BJ17" s="240">
        <v>0.362814</v>
      </c>
      <c r="BK17" s="240">
        <v>0.36798086762428284</v>
      </c>
    </row>
    <row r="18" spans="1:63" s="34" customFormat="1" ht="31.5">
      <c r="A18" s="31">
        <v>9</v>
      </c>
      <c r="B18" s="30" t="s">
        <v>91</v>
      </c>
      <c r="C18" s="32">
        <v>0.42468205094337463</v>
      </c>
      <c r="D18" s="32">
        <v>0.4308532476425171</v>
      </c>
      <c r="E18" s="32">
        <v>0.4258711338043213</v>
      </c>
      <c r="F18" s="32">
        <v>0.44570672512054443</v>
      </c>
      <c r="G18" s="32">
        <v>0.43026232719421387</v>
      </c>
      <c r="H18" s="32">
        <v>0.4348614811897278</v>
      </c>
      <c r="I18" s="32">
        <v>0.43406543135643005</v>
      </c>
      <c r="J18" s="32">
        <v>0.4428677260875702</v>
      </c>
      <c r="K18" s="32">
        <v>0.4538753628730774</v>
      </c>
      <c r="L18" s="32">
        <v>0.4298636317253113</v>
      </c>
      <c r="M18" s="32">
        <v>0.43149957060813904</v>
      </c>
      <c r="N18" s="32">
        <v>0.44735100865364075</v>
      </c>
      <c r="O18" s="32">
        <v>0.4360397756099701</v>
      </c>
      <c r="P18" s="32">
        <v>0.4293578267097473</v>
      </c>
      <c r="Q18" s="32">
        <v>0.4162626266479492</v>
      </c>
      <c r="R18" s="32">
        <v>0.4434175491333008</v>
      </c>
      <c r="S18" s="32">
        <v>0.4195321202278137</v>
      </c>
      <c r="T18" s="32">
        <v>0.4307399094104767</v>
      </c>
      <c r="U18" s="32">
        <v>0.42623093724250793</v>
      </c>
      <c r="V18" s="32">
        <v>0.4120704233646393</v>
      </c>
      <c r="W18" s="32">
        <v>0.4100780189037323</v>
      </c>
      <c r="X18" s="32">
        <v>0.4248858392238617</v>
      </c>
      <c r="Y18" s="32">
        <v>0.426473468542099</v>
      </c>
      <c r="Z18" s="32">
        <v>0.40783068537712097</v>
      </c>
      <c r="AA18" s="32">
        <v>0.4049713909626007</v>
      </c>
      <c r="AB18" s="32">
        <v>0.4265596866607666</v>
      </c>
      <c r="AC18" s="32">
        <v>0.4329688847064972</v>
      </c>
      <c r="AD18" s="32">
        <v>0.4081319272518158</v>
      </c>
      <c r="AE18" s="32">
        <v>0.41008231043815613</v>
      </c>
      <c r="AF18" s="32">
        <v>0.43155336380004883</v>
      </c>
      <c r="AG18" s="32">
        <v>0.43555948138237</v>
      </c>
      <c r="AH18" s="32">
        <v>0.4224289059638977</v>
      </c>
      <c r="AI18" s="32">
        <v>0.42637041211128235</v>
      </c>
      <c r="AJ18" s="32">
        <v>0.4140493869781494</v>
      </c>
      <c r="AK18" s="32">
        <v>0.42853155732154846</v>
      </c>
      <c r="AL18" s="32">
        <v>0.4000062644481659</v>
      </c>
      <c r="AM18" s="32">
        <v>0.385904461145401</v>
      </c>
      <c r="AN18" s="32">
        <v>0.39760711789131165</v>
      </c>
      <c r="AO18" s="32">
        <v>0.402834951877594</v>
      </c>
      <c r="AP18" s="32">
        <v>0.41334325075149536</v>
      </c>
      <c r="AQ18" s="32">
        <v>0.41167670488357544</v>
      </c>
      <c r="AR18" s="32">
        <v>0.42699727416038513</v>
      </c>
      <c r="AS18" s="32">
        <v>0.44588592648506165</v>
      </c>
      <c r="AT18" s="32">
        <v>0.4204083979129791</v>
      </c>
      <c r="AU18" s="32">
        <v>0.41821935772895813</v>
      </c>
      <c r="AV18" s="32">
        <v>0.4314667880535126</v>
      </c>
      <c r="AW18" s="32">
        <v>0.4322969615459442</v>
      </c>
      <c r="AX18" s="32">
        <v>0.4323076605796814</v>
      </c>
      <c r="AY18" s="32">
        <v>0.39774131774902344</v>
      </c>
      <c r="AZ18" s="32">
        <v>0.4185003936290741</v>
      </c>
      <c r="BA18" s="32">
        <v>0.40766963362693787</v>
      </c>
      <c r="BB18" s="32">
        <v>0.4017273783683777</v>
      </c>
      <c r="BC18" s="32">
        <v>0.4027562439441681</v>
      </c>
      <c r="BD18" s="32">
        <v>0.4057672619819641</v>
      </c>
      <c r="BE18" s="32">
        <v>0.4173847</v>
      </c>
      <c r="BF18" s="32">
        <v>0.3999749</v>
      </c>
      <c r="BG18" s="32">
        <v>0.3923925</v>
      </c>
      <c r="BH18" s="32">
        <v>0.3996242582798004</v>
      </c>
      <c r="BI18" s="33">
        <v>0.381308</v>
      </c>
      <c r="BJ18" s="246">
        <v>0.391899</v>
      </c>
      <c r="BK18" s="247">
        <v>0.4103248715400696</v>
      </c>
    </row>
    <row r="19" spans="1:63" ht="12.75">
      <c r="A19" s="7">
        <v>10</v>
      </c>
      <c r="B19" s="6" t="s">
        <v>90</v>
      </c>
      <c r="C19" s="29">
        <v>0.4187004566192627</v>
      </c>
      <c r="D19" s="29">
        <v>0.3894352912902832</v>
      </c>
      <c r="E19" s="29">
        <v>0.4007151126861572</v>
      </c>
      <c r="F19" s="29">
        <v>0.3950982987880707</v>
      </c>
      <c r="G19" s="29">
        <v>0.3895929157733917</v>
      </c>
      <c r="H19" s="29">
        <v>0.38849493861198425</v>
      </c>
      <c r="I19" s="29">
        <v>0.42092472314834595</v>
      </c>
      <c r="J19" s="29">
        <v>0.4075295329093933</v>
      </c>
      <c r="K19" s="29">
        <v>0.3927946984767914</v>
      </c>
      <c r="L19" s="29">
        <v>0.40758734941482544</v>
      </c>
      <c r="M19" s="29">
        <v>0.3851364850997925</v>
      </c>
      <c r="N19" s="29">
        <v>0.39372485876083374</v>
      </c>
      <c r="O19" s="29">
        <v>0.39746734499931335</v>
      </c>
      <c r="P19" s="29">
        <v>0.38510119915008545</v>
      </c>
      <c r="Q19" s="29">
        <v>0.38613709807395935</v>
      </c>
      <c r="R19" s="29">
        <v>0.37802213430404663</v>
      </c>
      <c r="S19" s="29">
        <v>0.3817458152770996</v>
      </c>
      <c r="T19" s="29">
        <v>0.367502361536026</v>
      </c>
      <c r="U19" s="29">
        <v>0.40077218413352966</v>
      </c>
      <c r="V19" s="29">
        <v>0.38666337728500366</v>
      </c>
      <c r="W19" s="29">
        <v>0.3793222904205322</v>
      </c>
      <c r="X19" s="29">
        <v>0.36455509066581726</v>
      </c>
      <c r="Y19" s="29">
        <v>0.3961799442768097</v>
      </c>
      <c r="Z19" s="29">
        <v>0.3769649267196655</v>
      </c>
      <c r="AA19" s="29">
        <v>0.3772135078907013</v>
      </c>
      <c r="AB19" s="29">
        <v>0.37783074378967285</v>
      </c>
      <c r="AC19" s="29">
        <v>0.37916192412376404</v>
      </c>
      <c r="AD19" s="29">
        <v>0.40044447779655457</v>
      </c>
      <c r="AE19" s="29">
        <v>0.3846878707408905</v>
      </c>
      <c r="AF19" s="29">
        <v>0.37414947152137756</v>
      </c>
      <c r="AG19" s="29">
        <v>0.3768497109413147</v>
      </c>
      <c r="AH19" s="29">
        <v>0.3813101351261139</v>
      </c>
      <c r="AI19" s="29">
        <v>0.3750697076320648</v>
      </c>
      <c r="AJ19" s="29">
        <v>0.39983245730400085</v>
      </c>
      <c r="AK19" s="29">
        <v>0.3845243453979492</v>
      </c>
      <c r="AL19" s="29">
        <v>0.3799206614494324</v>
      </c>
      <c r="AM19" s="29">
        <v>0.3834320604801178</v>
      </c>
      <c r="AN19" s="29">
        <v>0.38141095638275146</v>
      </c>
      <c r="AO19" s="29">
        <v>0.3738810420036316</v>
      </c>
      <c r="AP19" s="29">
        <v>0.37342360615730286</v>
      </c>
      <c r="AQ19" s="29">
        <v>0.3700989782810211</v>
      </c>
      <c r="AR19" s="29">
        <v>0.3688161373138428</v>
      </c>
      <c r="AS19" s="29">
        <v>0.39573705196380615</v>
      </c>
      <c r="AT19" s="29">
        <v>0.36816495656967163</v>
      </c>
      <c r="AU19" s="29">
        <v>0.3725707530975342</v>
      </c>
      <c r="AV19" s="29">
        <v>0.37344980239868164</v>
      </c>
      <c r="AW19" s="29">
        <v>0.3620200455188751</v>
      </c>
      <c r="AX19" s="29">
        <v>0.3549663722515106</v>
      </c>
      <c r="AY19" s="29">
        <v>0.3524373769760132</v>
      </c>
      <c r="AZ19" s="29">
        <v>0.3547084331512451</v>
      </c>
      <c r="BA19" s="29">
        <v>0.3600037395954132</v>
      </c>
      <c r="BB19" s="29">
        <v>0.3576135039329529</v>
      </c>
      <c r="BC19" s="29">
        <v>0.35234320163726807</v>
      </c>
      <c r="BD19" s="29">
        <v>0.35680755972862244</v>
      </c>
      <c r="BE19" s="29">
        <v>0.3678492</v>
      </c>
      <c r="BF19" s="29">
        <v>0.3531452</v>
      </c>
      <c r="BG19" s="29">
        <v>0.3575065</v>
      </c>
      <c r="BH19" s="29">
        <v>0.3690817654132843</v>
      </c>
      <c r="BI19" s="16">
        <v>0.3689627</v>
      </c>
      <c r="BJ19" s="239">
        <v>0.36175</v>
      </c>
      <c r="BK19" s="239">
        <v>0.36750438809394836</v>
      </c>
    </row>
    <row r="20" spans="1:63" ht="12.75">
      <c r="A20" s="7">
        <v>11</v>
      </c>
      <c r="B20" s="6" t="s">
        <v>89</v>
      </c>
      <c r="C20" s="29">
        <v>0.39016950130462646</v>
      </c>
      <c r="D20" s="29">
        <v>0.3732280433177948</v>
      </c>
      <c r="E20" s="29">
        <v>0.382722407579422</v>
      </c>
      <c r="F20" s="29">
        <v>0.37647512555122375</v>
      </c>
      <c r="G20" s="29">
        <v>0.36763107776641846</v>
      </c>
      <c r="H20" s="29">
        <v>0.3727854788303375</v>
      </c>
      <c r="I20" s="29">
        <v>0.37955984473228455</v>
      </c>
      <c r="J20" s="29">
        <v>0.3805602788925171</v>
      </c>
      <c r="K20" s="29">
        <v>0.3998259902000427</v>
      </c>
      <c r="L20" s="29">
        <v>0.40744084119796753</v>
      </c>
      <c r="M20" s="29">
        <v>0.3835356831550598</v>
      </c>
      <c r="N20" s="29">
        <v>0.385012686252594</v>
      </c>
      <c r="O20" s="29">
        <v>0.3839898705482483</v>
      </c>
      <c r="P20" s="29">
        <v>0.37447449564933777</v>
      </c>
      <c r="Q20" s="29">
        <v>0.38239917159080505</v>
      </c>
      <c r="R20" s="29">
        <v>0.38494008779525757</v>
      </c>
      <c r="S20" s="29">
        <v>0.3830612301826477</v>
      </c>
      <c r="T20" s="29">
        <v>0.37979739904403687</v>
      </c>
      <c r="U20" s="29">
        <v>0.3794592618942261</v>
      </c>
      <c r="V20" s="29">
        <v>0.3911983072757721</v>
      </c>
      <c r="W20" s="29">
        <v>0.3857569396495819</v>
      </c>
      <c r="X20" s="29">
        <v>0.39397579431533813</v>
      </c>
      <c r="Y20" s="29">
        <v>0.39180535078048706</v>
      </c>
      <c r="Z20" s="29">
        <v>0.3867679238319397</v>
      </c>
      <c r="AA20" s="29">
        <v>0.3849523961544037</v>
      </c>
      <c r="AB20" s="29">
        <v>0.3740467131137848</v>
      </c>
      <c r="AC20" s="29">
        <v>0.3822479844093323</v>
      </c>
      <c r="AD20" s="29">
        <v>0.38670113682746887</v>
      </c>
      <c r="AE20" s="29">
        <v>0.4008922278881073</v>
      </c>
      <c r="AF20" s="29">
        <v>0.3968811333179474</v>
      </c>
      <c r="AG20" s="29">
        <v>0.3818342685699463</v>
      </c>
      <c r="AH20" s="29">
        <v>0.3850712180137634</v>
      </c>
      <c r="AI20" s="29">
        <v>0.37961795926094055</v>
      </c>
      <c r="AJ20" s="29">
        <v>0.38624224066734314</v>
      </c>
      <c r="AK20" s="29">
        <v>0.3867459297180176</v>
      </c>
      <c r="AL20" s="29">
        <v>0.3869274854660034</v>
      </c>
      <c r="AM20" s="29">
        <v>0.36277177929878235</v>
      </c>
      <c r="AN20" s="29">
        <v>0.3634508550167084</v>
      </c>
      <c r="AO20" s="29">
        <v>0.38871273398399353</v>
      </c>
      <c r="AP20" s="29">
        <v>0.39195165038108826</v>
      </c>
      <c r="AQ20" s="29">
        <v>0.37325552105903625</v>
      </c>
      <c r="AR20" s="29">
        <v>0.39375054836273193</v>
      </c>
      <c r="AS20" s="29">
        <v>0.38954874873161316</v>
      </c>
      <c r="AT20" s="29">
        <v>0.39054074883461</v>
      </c>
      <c r="AU20" s="29">
        <v>0.36685261130332947</v>
      </c>
      <c r="AV20" s="29">
        <v>0.3784763813018799</v>
      </c>
      <c r="AW20" s="29">
        <v>0.3692755699157715</v>
      </c>
      <c r="AX20" s="29">
        <v>0.3589235246181488</v>
      </c>
      <c r="AY20" s="29">
        <v>0.33602285385131836</v>
      </c>
      <c r="AZ20" s="29">
        <v>0.3368785083293915</v>
      </c>
      <c r="BA20" s="29">
        <v>0.33483248949050903</v>
      </c>
      <c r="BB20" s="29">
        <v>0.35420751571655273</v>
      </c>
      <c r="BC20" s="29">
        <v>0.3475012183189392</v>
      </c>
      <c r="BD20" s="29">
        <v>0.33682823181152344</v>
      </c>
      <c r="BE20" s="29">
        <v>0.3358308</v>
      </c>
      <c r="BF20" s="29">
        <v>0.3271024</v>
      </c>
      <c r="BG20" s="29">
        <v>0.3461959</v>
      </c>
      <c r="BH20" s="29">
        <v>0.34180450439453125</v>
      </c>
      <c r="BI20" s="16">
        <v>0.3340122</v>
      </c>
      <c r="BJ20" s="239">
        <v>0.341367</v>
      </c>
      <c r="BK20" s="240">
        <v>0.3368789255619049</v>
      </c>
    </row>
    <row r="21" spans="1:63" ht="12.75">
      <c r="A21" s="7">
        <v>12</v>
      </c>
      <c r="B21" s="6" t="s">
        <v>88</v>
      </c>
      <c r="C21" s="29">
        <v>0.4148138165473938</v>
      </c>
      <c r="D21" s="29">
        <v>0.4226635992527008</v>
      </c>
      <c r="E21" s="29">
        <v>0.43015435338020325</v>
      </c>
      <c r="F21" s="29">
        <v>0.4027542769908905</v>
      </c>
      <c r="G21" s="29">
        <v>0.426821231842041</v>
      </c>
      <c r="H21" s="29">
        <v>0.4340555667877197</v>
      </c>
      <c r="I21" s="29">
        <v>0.4383435845375061</v>
      </c>
      <c r="J21" s="29">
        <v>0.42869848012924194</v>
      </c>
      <c r="K21" s="29">
        <v>0.4021441638469696</v>
      </c>
      <c r="L21" s="29">
        <v>0.4043784737586975</v>
      </c>
      <c r="M21" s="29">
        <v>0.41832682490348816</v>
      </c>
      <c r="N21" s="29">
        <v>0.42038196325302124</v>
      </c>
      <c r="O21" s="29">
        <v>0.44519785046577454</v>
      </c>
      <c r="P21" s="29">
        <v>0.40951240062713623</v>
      </c>
      <c r="Q21" s="29">
        <v>0.44098538160324097</v>
      </c>
      <c r="R21" s="29">
        <v>0.4126414954662323</v>
      </c>
      <c r="S21" s="29">
        <v>0.4143717288970947</v>
      </c>
      <c r="T21" s="29">
        <v>0.4099668562412262</v>
      </c>
      <c r="U21" s="29">
        <v>0.4282681345939636</v>
      </c>
      <c r="V21" s="29">
        <v>0.40321704745292664</v>
      </c>
      <c r="W21" s="29">
        <v>0.43917030096054077</v>
      </c>
      <c r="X21" s="29">
        <v>0.4025362432003021</v>
      </c>
      <c r="Y21" s="29">
        <v>0.42120060324668884</v>
      </c>
      <c r="Z21" s="29">
        <v>0.40048468112945557</v>
      </c>
      <c r="AA21" s="29">
        <v>0.416021466255188</v>
      </c>
      <c r="AB21" s="29">
        <v>0.42099276185035706</v>
      </c>
      <c r="AC21" s="29">
        <v>0.43921393156051636</v>
      </c>
      <c r="AD21" s="29">
        <v>0.44549110531806946</v>
      </c>
      <c r="AE21" s="29">
        <v>0.4376496374607086</v>
      </c>
      <c r="AF21" s="29">
        <v>0.4373937249183655</v>
      </c>
      <c r="AG21" s="29">
        <v>0.40707704424858093</v>
      </c>
      <c r="AH21" s="29">
        <v>0.4273221790790558</v>
      </c>
      <c r="AI21" s="29">
        <v>0.41288840770721436</v>
      </c>
      <c r="AJ21" s="29">
        <v>0.41812750697135925</v>
      </c>
      <c r="AK21" s="29">
        <v>0.3876902163028717</v>
      </c>
      <c r="AL21" s="29">
        <v>0.3950411081314087</v>
      </c>
      <c r="AM21" s="29">
        <v>0.37854230403900146</v>
      </c>
      <c r="AN21" s="29">
        <v>0.3852858245372772</v>
      </c>
      <c r="AO21" s="29">
        <v>0.4028263986110687</v>
      </c>
      <c r="AP21" s="29">
        <v>0.3893122375011444</v>
      </c>
      <c r="AQ21" s="29">
        <v>0.38720452785491943</v>
      </c>
      <c r="AR21" s="29">
        <v>0.36410343647003174</v>
      </c>
      <c r="AS21" s="29">
        <v>0.38933172821998596</v>
      </c>
      <c r="AT21" s="29">
        <v>0.38356760144233704</v>
      </c>
      <c r="AU21" s="29">
        <v>0.38539808988571167</v>
      </c>
      <c r="AV21" s="29">
        <v>0.3894156813621521</v>
      </c>
      <c r="AW21" s="29">
        <v>0.38220760226249695</v>
      </c>
      <c r="AX21" s="29">
        <v>0.38487061858177185</v>
      </c>
      <c r="AY21" s="29">
        <v>0.3931416869163513</v>
      </c>
      <c r="AZ21" s="29">
        <v>0.3820503056049347</v>
      </c>
      <c r="BA21" s="29">
        <v>0.38618379831314087</v>
      </c>
      <c r="BB21" s="29">
        <v>0.3879811763763428</v>
      </c>
      <c r="BC21" s="29">
        <v>0.37924420833587646</v>
      </c>
      <c r="BD21" s="29">
        <v>0.3836749792098999</v>
      </c>
      <c r="BE21" s="29">
        <v>0.3859845</v>
      </c>
      <c r="BF21" s="29">
        <v>0.3810686</v>
      </c>
      <c r="BG21" s="29">
        <v>0.3788233</v>
      </c>
      <c r="BH21" s="29">
        <v>0.3787892758846283</v>
      </c>
      <c r="BI21" s="15">
        <v>0.3791091</v>
      </c>
      <c r="BJ21" s="240">
        <v>0.378726</v>
      </c>
      <c r="BK21" s="243">
        <v>0.38447701930999756</v>
      </c>
    </row>
    <row r="22" spans="1:63" ht="12.75">
      <c r="A22" s="7">
        <v>13</v>
      </c>
      <c r="B22" s="6" t="s">
        <v>87</v>
      </c>
      <c r="C22" s="29">
        <v>0.46623894572257996</v>
      </c>
      <c r="D22" s="29">
        <v>0.4904557466506958</v>
      </c>
      <c r="E22" s="29">
        <v>0.4441714882850647</v>
      </c>
      <c r="F22" s="29">
        <v>0.4620116651058197</v>
      </c>
      <c r="G22" s="29">
        <v>0.44471511244773865</v>
      </c>
      <c r="H22" s="29">
        <v>0.44938457012176514</v>
      </c>
      <c r="I22" s="29">
        <v>0.46789246797561646</v>
      </c>
      <c r="J22" s="29">
        <v>0.4402872323989868</v>
      </c>
      <c r="K22" s="29">
        <v>0.4469086825847626</v>
      </c>
      <c r="L22" s="29">
        <v>0.43081051111221313</v>
      </c>
      <c r="M22" s="29">
        <v>0.4676518440246582</v>
      </c>
      <c r="N22" s="29">
        <v>0.4718438684940338</v>
      </c>
      <c r="O22" s="29">
        <v>0.4413291811943054</v>
      </c>
      <c r="P22" s="29">
        <v>0.43926891684532166</v>
      </c>
      <c r="Q22" s="29">
        <v>0.4433036148548126</v>
      </c>
      <c r="R22" s="29">
        <v>0.43881192803382874</v>
      </c>
      <c r="S22" s="29">
        <v>0.4377833604812622</v>
      </c>
      <c r="T22" s="29">
        <v>0.44554829597473145</v>
      </c>
      <c r="U22" s="29">
        <v>0.468600869178772</v>
      </c>
      <c r="V22" s="29">
        <v>0.4537462592124939</v>
      </c>
      <c r="W22" s="29">
        <v>0.4441792368888855</v>
      </c>
      <c r="X22" s="29">
        <v>0.482851505279541</v>
      </c>
      <c r="Y22" s="29">
        <v>0.44379016757011414</v>
      </c>
      <c r="Z22" s="29">
        <v>0.43771892786026</v>
      </c>
      <c r="AA22" s="29">
        <v>0.4223604202270508</v>
      </c>
      <c r="AB22" s="29">
        <v>0.43171125650405884</v>
      </c>
      <c r="AC22" s="29">
        <v>0.43452098965644836</v>
      </c>
      <c r="AD22" s="29">
        <v>0.44964784383773804</v>
      </c>
      <c r="AE22" s="29">
        <v>0.4336296319961548</v>
      </c>
      <c r="AF22" s="29">
        <v>0.45450350642204285</v>
      </c>
      <c r="AG22" s="29">
        <v>0.4378019869327545</v>
      </c>
      <c r="AH22" s="29">
        <v>0.432384192943573</v>
      </c>
      <c r="AI22" s="29">
        <v>0.4338001012802124</v>
      </c>
      <c r="AJ22" s="29">
        <v>0.44537976384162903</v>
      </c>
      <c r="AK22" s="29">
        <v>0.43388327956199646</v>
      </c>
      <c r="AL22" s="29">
        <v>0.455338716506958</v>
      </c>
      <c r="AM22" s="29">
        <v>0.4222312867641449</v>
      </c>
      <c r="AN22" s="29">
        <v>0.430656760931015</v>
      </c>
      <c r="AO22" s="29">
        <v>0.42005443572998047</v>
      </c>
      <c r="AP22" s="29">
        <v>0.4007625877857208</v>
      </c>
      <c r="AQ22" s="29">
        <v>0.41008123755455017</v>
      </c>
      <c r="AR22" s="29">
        <v>0.4320279359817505</v>
      </c>
      <c r="AS22" s="29">
        <v>0.41291099786758423</v>
      </c>
      <c r="AT22" s="29">
        <v>0.4231012761592865</v>
      </c>
      <c r="AU22" s="29">
        <v>0.4022906720638275</v>
      </c>
      <c r="AV22" s="29">
        <v>0.40525755286216736</v>
      </c>
      <c r="AW22" s="29">
        <v>0.40533968806266785</v>
      </c>
      <c r="AX22" s="29">
        <v>0.3980918228626251</v>
      </c>
      <c r="AY22" s="29">
        <v>0.40487512946128845</v>
      </c>
      <c r="AZ22" s="29">
        <v>0.39304906129837036</v>
      </c>
      <c r="BA22" s="29">
        <v>0.41263148188591003</v>
      </c>
      <c r="BB22" s="29">
        <v>0.40381860733032227</v>
      </c>
      <c r="BC22" s="29">
        <v>0.4086574614048004</v>
      </c>
      <c r="BD22" s="29">
        <v>0.4010990262031555</v>
      </c>
      <c r="BE22" s="29">
        <v>0.418495</v>
      </c>
      <c r="BF22" s="29">
        <v>0.4165388</v>
      </c>
      <c r="BG22" s="29">
        <v>0.4170363</v>
      </c>
      <c r="BH22" s="29">
        <v>0.40816202759742737</v>
      </c>
      <c r="BI22" s="15">
        <v>0.4010403</v>
      </c>
      <c r="BJ22" s="241">
        <v>0.42089</v>
      </c>
      <c r="BK22" s="243">
        <v>0.4031607508659363</v>
      </c>
    </row>
    <row r="23" spans="1:63" ht="12.75">
      <c r="A23" s="7">
        <v>14</v>
      </c>
      <c r="B23" s="6" t="s">
        <v>86</v>
      </c>
      <c r="C23" s="29">
        <v>0.4137200117111206</v>
      </c>
      <c r="D23" s="29">
        <v>0.42601528763771057</v>
      </c>
      <c r="E23" s="29">
        <v>0.4189189076423645</v>
      </c>
      <c r="F23" s="29">
        <v>0.4011262357234955</v>
      </c>
      <c r="G23" s="29">
        <v>0.4167145788669586</v>
      </c>
      <c r="H23" s="29">
        <v>0.4106455445289612</v>
      </c>
      <c r="I23" s="29">
        <v>0.4063630700111389</v>
      </c>
      <c r="J23" s="29">
        <v>0.39633864164352417</v>
      </c>
      <c r="K23" s="29">
        <v>0.3949008285999298</v>
      </c>
      <c r="L23" s="29">
        <v>0.39206138253211975</v>
      </c>
      <c r="M23" s="29">
        <v>0.3896695375442505</v>
      </c>
      <c r="N23" s="29">
        <v>0.396707147359848</v>
      </c>
      <c r="O23" s="29">
        <v>0.3846292495727539</v>
      </c>
      <c r="P23" s="29">
        <v>0.39364615082740784</v>
      </c>
      <c r="Q23" s="29">
        <v>0.38221243023872375</v>
      </c>
      <c r="R23" s="29">
        <v>0.38735172152519226</v>
      </c>
      <c r="S23" s="29">
        <v>0.38252121210098267</v>
      </c>
      <c r="T23" s="29">
        <v>0.38549456000328064</v>
      </c>
      <c r="U23" s="29">
        <v>0.37158089876174927</v>
      </c>
      <c r="V23" s="29">
        <v>0.38659030199050903</v>
      </c>
      <c r="W23" s="29">
        <v>0.3636210858821869</v>
      </c>
      <c r="X23" s="29">
        <v>0.38087403774261475</v>
      </c>
      <c r="Y23" s="29">
        <v>0.3630571961402893</v>
      </c>
      <c r="Z23" s="29">
        <v>0.3574495017528534</v>
      </c>
      <c r="AA23" s="29">
        <v>0.35350239276885986</v>
      </c>
      <c r="AB23" s="29">
        <v>0.3456890285015106</v>
      </c>
      <c r="AC23" s="29">
        <v>0.35309430956840515</v>
      </c>
      <c r="AD23" s="29">
        <v>0.3550604581832886</v>
      </c>
      <c r="AE23" s="29">
        <v>0.3463732898235321</v>
      </c>
      <c r="AF23" s="29">
        <v>0.3509063124656677</v>
      </c>
      <c r="AG23" s="29">
        <v>0.3554796278476715</v>
      </c>
      <c r="AH23" s="29">
        <v>0.3640212118625641</v>
      </c>
      <c r="AI23" s="29">
        <v>0.35150113701820374</v>
      </c>
      <c r="AJ23" s="29">
        <v>0.36875590682029724</v>
      </c>
      <c r="AK23" s="29">
        <v>0.36022552847862244</v>
      </c>
      <c r="AL23" s="29">
        <v>0.3532690107822418</v>
      </c>
      <c r="AM23" s="29">
        <v>0.352239191532135</v>
      </c>
      <c r="AN23" s="29">
        <v>0.35156673192977905</v>
      </c>
      <c r="AO23" s="29">
        <v>0.3535225987434387</v>
      </c>
      <c r="AP23" s="29">
        <v>0.34617528319358826</v>
      </c>
      <c r="AQ23" s="29">
        <v>0.3611125946044922</v>
      </c>
      <c r="AR23" s="29">
        <v>0.33069682121276855</v>
      </c>
      <c r="AS23" s="29">
        <v>0.3515104651451111</v>
      </c>
      <c r="AT23" s="29">
        <v>0.3462604880332947</v>
      </c>
      <c r="AU23" s="29">
        <v>0.3455311059951782</v>
      </c>
      <c r="AV23" s="29">
        <v>0.3341493606567383</v>
      </c>
      <c r="AW23" s="29">
        <v>0.3404426872730255</v>
      </c>
      <c r="AX23" s="29">
        <v>0.3213627338409424</v>
      </c>
      <c r="AY23" s="29">
        <v>0.3283384144306183</v>
      </c>
      <c r="AZ23" s="29">
        <v>0.3232410252094269</v>
      </c>
      <c r="BA23" s="29">
        <v>0.31166326999664307</v>
      </c>
      <c r="BB23" s="29">
        <v>0.31730931997299194</v>
      </c>
      <c r="BC23" s="29">
        <v>0.3147098124027252</v>
      </c>
      <c r="BD23" s="29">
        <v>0.3174014389514923</v>
      </c>
      <c r="BE23" s="29">
        <v>0.3040227</v>
      </c>
      <c r="BF23" s="29">
        <v>0.3156461</v>
      </c>
      <c r="BG23" s="29">
        <v>0.3141507</v>
      </c>
      <c r="BH23" s="29">
        <v>0.32180577516555786</v>
      </c>
      <c r="BI23" s="17">
        <v>0.3255528</v>
      </c>
      <c r="BJ23" s="239">
        <v>0.32569</v>
      </c>
      <c r="BK23" s="239">
        <v>0.33206507563591003</v>
      </c>
    </row>
    <row r="24" spans="1:63" ht="12.75">
      <c r="A24" s="7">
        <v>15</v>
      </c>
      <c r="B24" s="6" t="s">
        <v>85</v>
      </c>
      <c r="C24" s="29">
        <v>0.37431544065475464</v>
      </c>
      <c r="D24" s="29">
        <v>0.3914603888988495</v>
      </c>
      <c r="E24" s="29">
        <v>0.3985145688056946</v>
      </c>
      <c r="F24" s="29">
        <v>0.3731474280357361</v>
      </c>
      <c r="G24" s="29">
        <v>0.37396010756492615</v>
      </c>
      <c r="H24" s="29">
        <v>0.36725685000419617</v>
      </c>
      <c r="I24" s="29">
        <v>0.3877423405647278</v>
      </c>
      <c r="J24" s="29">
        <v>0.3685228228569031</v>
      </c>
      <c r="K24" s="29">
        <v>0.38376736640930176</v>
      </c>
      <c r="L24" s="29">
        <v>0.3823336362838745</v>
      </c>
      <c r="M24" s="29">
        <v>0.3788771331310272</v>
      </c>
      <c r="N24" s="29">
        <v>0.3583398461341858</v>
      </c>
      <c r="O24" s="29">
        <v>0.35760894417762756</v>
      </c>
      <c r="P24" s="29">
        <v>0.37942400574684143</v>
      </c>
      <c r="Q24" s="29">
        <v>0.3746047019958496</v>
      </c>
      <c r="R24" s="29">
        <v>0.34226667881011963</v>
      </c>
      <c r="S24" s="29">
        <v>0.36081260442733765</v>
      </c>
      <c r="T24" s="29">
        <v>0.3652634620666504</v>
      </c>
      <c r="U24" s="29">
        <v>0.35575613379478455</v>
      </c>
      <c r="V24" s="29">
        <v>0.3594197928905487</v>
      </c>
      <c r="W24" s="29">
        <v>0.3490551710128784</v>
      </c>
      <c r="X24" s="29">
        <v>0.36095163226127625</v>
      </c>
      <c r="Y24" s="29">
        <v>0.3635464310646057</v>
      </c>
      <c r="Z24" s="29">
        <v>0.3359960615634918</v>
      </c>
      <c r="AA24" s="29">
        <v>0.3451068103313446</v>
      </c>
      <c r="AB24" s="29">
        <v>0.33658331632614136</v>
      </c>
      <c r="AC24" s="29">
        <v>0.3683820366859436</v>
      </c>
      <c r="AD24" s="29">
        <v>0.3529510200023651</v>
      </c>
      <c r="AE24" s="29">
        <v>0.36106812953948975</v>
      </c>
      <c r="AF24" s="29">
        <v>0.34304600954055786</v>
      </c>
      <c r="AG24" s="29">
        <v>0.34303411841392517</v>
      </c>
      <c r="AH24" s="29">
        <v>0.33703991770744324</v>
      </c>
      <c r="AI24" s="29">
        <v>0.3732392489910126</v>
      </c>
      <c r="AJ24" s="29">
        <v>0.3451262414455414</v>
      </c>
      <c r="AK24" s="29">
        <v>0.32871586084365845</v>
      </c>
      <c r="AL24" s="29">
        <v>0.35938113927841187</v>
      </c>
      <c r="AM24" s="29">
        <v>0.3291082978248596</v>
      </c>
      <c r="AN24" s="29">
        <v>0.3204370439052582</v>
      </c>
      <c r="AO24" s="29">
        <v>0.32737839221954346</v>
      </c>
      <c r="AP24" s="29">
        <v>0.3291638195514679</v>
      </c>
      <c r="AQ24" s="29">
        <v>0.33280324935913086</v>
      </c>
      <c r="AR24" s="29">
        <v>0.32708221673965454</v>
      </c>
      <c r="AS24" s="29">
        <v>0.3413182497024536</v>
      </c>
      <c r="AT24" s="29">
        <v>0.36745062470436096</v>
      </c>
      <c r="AU24" s="29">
        <v>0.3373415470123291</v>
      </c>
      <c r="AV24" s="29">
        <v>0.331575870513916</v>
      </c>
      <c r="AW24" s="29">
        <v>0.3571493327617645</v>
      </c>
      <c r="AX24" s="29">
        <v>0.31456318497657776</v>
      </c>
      <c r="AY24" s="29">
        <v>0.3139647841453552</v>
      </c>
      <c r="AZ24" s="29">
        <v>0.33787548542022705</v>
      </c>
      <c r="BA24" s="29">
        <v>0.32576966285705566</v>
      </c>
      <c r="BB24" s="29">
        <v>0.32367828488349915</v>
      </c>
      <c r="BC24" s="29">
        <v>0.3121163845062256</v>
      </c>
      <c r="BD24" s="29">
        <v>0.32748767733573914</v>
      </c>
      <c r="BE24" s="29">
        <v>0.3153056</v>
      </c>
      <c r="BF24" s="29">
        <v>0.3307233</v>
      </c>
      <c r="BG24" s="29">
        <v>0.3097963</v>
      </c>
      <c r="BH24" s="29">
        <v>0.31039658188819885</v>
      </c>
      <c r="BI24" s="17">
        <v>0.3221289</v>
      </c>
      <c r="BJ24" s="239">
        <v>0.33515</v>
      </c>
      <c r="BK24" s="239">
        <v>0.3257736265659332</v>
      </c>
    </row>
    <row r="25" spans="1:63" ht="12.75">
      <c r="A25" s="7">
        <v>16</v>
      </c>
      <c r="B25" s="6" t="s">
        <v>84</v>
      </c>
      <c r="C25" s="29">
        <v>0.4377776086330414</v>
      </c>
      <c r="D25" s="29">
        <v>0.39543864130973816</v>
      </c>
      <c r="E25" s="29">
        <v>0.4298704266548157</v>
      </c>
      <c r="F25" s="29">
        <v>0.40763264894485474</v>
      </c>
      <c r="G25" s="29">
        <v>0.40773189067840576</v>
      </c>
      <c r="H25" s="29">
        <v>0.41542619466781616</v>
      </c>
      <c r="I25" s="29">
        <v>0.4072907865047455</v>
      </c>
      <c r="J25" s="29">
        <v>0.4335289001464844</v>
      </c>
      <c r="K25" s="29">
        <v>0.41448748111724854</v>
      </c>
      <c r="L25" s="29">
        <v>0.4101676344871521</v>
      </c>
      <c r="M25" s="29">
        <v>0.4028666615486145</v>
      </c>
      <c r="N25" s="29">
        <v>0.39543798565864563</v>
      </c>
      <c r="O25" s="29">
        <v>0.3986623287200928</v>
      </c>
      <c r="P25" s="29">
        <v>0.42078787088394165</v>
      </c>
      <c r="Q25" s="29">
        <v>0.39537113904953003</v>
      </c>
      <c r="R25" s="29">
        <v>0.4161216914653778</v>
      </c>
      <c r="S25" s="29">
        <v>0.40135878324508667</v>
      </c>
      <c r="T25" s="29">
        <v>0.40920203924179077</v>
      </c>
      <c r="U25" s="29">
        <v>0.40498271584510803</v>
      </c>
      <c r="V25" s="29">
        <v>0.40595880150794983</v>
      </c>
      <c r="W25" s="29">
        <v>0.4145181179046631</v>
      </c>
      <c r="X25" s="29">
        <v>0.40029531717300415</v>
      </c>
      <c r="Y25" s="29">
        <v>0.38975027203559875</v>
      </c>
      <c r="Z25" s="29">
        <v>0.3952849209308624</v>
      </c>
      <c r="AA25" s="29">
        <v>0.3909056484699249</v>
      </c>
      <c r="AB25" s="29">
        <v>0.4057227373123169</v>
      </c>
      <c r="AC25" s="29">
        <v>0.3984648287296295</v>
      </c>
      <c r="AD25" s="29">
        <v>0.40021848678588867</v>
      </c>
      <c r="AE25" s="29">
        <v>0.385932058095932</v>
      </c>
      <c r="AF25" s="29">
        <v>0.40547460317611694</v>
      </c>
      <c r="AG25" s="29">
        <v>0.40567293763160706</v>
      </c>
      <c r="AH25" s="29">
        <v>0.40571895241737366</v>
      </c>
      <c r="AI25" s="29">
        <v>0.37350302934646606</v>
      </c>
      <c r="AJ25" s="29">
        <v>0.39590737223625183</v>
      </c>
      <c r="AK25" s="29">
        <v>0.40449702739715576</v>
      </c>
      <c r="AL25" s="29">
        <v>0.40923354029655457</v>
      </c>
      <c r="AM25" s="29">
        <v>0.4039052724838257</v>
      </c>
      <c r="AN25" s="29">
        <v>0.4063895642757416</v>
      </c>
      <c r="AO25" s="29">
        <v>0.41315802931785583</v>
      </c>
      <c r="AP25" s="29">
        <v>0.39272308349609375</v>
      </c>
      <c r="AQ25" s="29">
        <v>0.3979240953922272</v>
      </c>
      <c r="AR25" s="29">
        <v>0.3796556293964386</v>
      </c>
      <c r="AS25" s="29">
        <v>0.3840336501598358</v>
      </c>
      <c r="AT25" s="29">
        <v>0.38489341735839844</v>
      </c>
      <c r="AU25" s="29">
        <v>0.3744266629219055</v>
      </c>
      <c r="AV25" s="29">
        <v>0.38180890679359436</v>
      </c>
      <c r="AW25" s="29">
        <v>0.3720720112323761</v>
      </c>
      <c r="AX25" s="29">
        <v>0.372986376285553</v>
      </c>
      <c r="AY25" s="29">
        <v>0.36637207865715027</v>
      </c>
      <c r="AZ25" s="29">
        <v>0.36659204959869385</v>
      </c>
      <c r="BA25" s="29">
        <v>0.3589639961719513</v>
      </c>
      <c r="BB25" s="29">
        <v>0.36051663756370544</v>
      </c>
      <c r="BC25" s="29">
        <v>0.3623041808605194</v>
      </c>
      <c r="BD25" s="29">
        <v>0.36117756366729736</v>
      </c>
      <c r="BE25" s="29">
        <v>0.3508816</v>
      </c>
      <c r="BF25" s="29">
        <v>0.362974</v>
      </c>
      <c r="BG25" s="29">
        <v>0.3660085</v>
      </c>
      <c r="BH25" s="29">
        <v>0.3404445946216583</v>
      </c>
      <c r="BI25" s="17">
        <v>0.3547717</v>
      </c>
      <c r="BJ25" s="240">
        <v>0.353948</v>
      </c>
      <c r="BK25" s="240">
        <v>0.35529711842536926</v>
      </c>
    </row>
    <row r="26" spans="1:63" ht="12.75">
      <c r="A26" s="7">
        <v>17</v>
      </c>
      <c r="B26" s="6" t="s">
        <v>83</v>
      </c>
      <c r="C26" s="29">
        <v>0.4107213616371155</v>
      </c>
      <c r="D26" s="29">
        <v>0.38792696595191956</v>
      </c>
      <c r="E26" s="29">
        <v>0.3983615040779114</v>
      </c>
      <c r="F26" s="29">
        <v>0.4019683003425598</v>
      </c>
      <c r="G26" s="29">
        <v>0.3664880394935608</v>
      </c>
      <c r="H26" s="29">
        <v>0.3845878839492798</v>
      </c>
      <c r="I26" s="29">
        <v>0.3875909447669983</v>
      </c>
      <c r="J26" s="29">
        <v>0.37877947092056274</v>
      </c>
      <c r="K26" s="29">
        <v>0.369211345911026</v>
      </c>
      <c r="L26" s="29">
        <v>0.38805487751960754</v>
      </c>
      <c r="M26" s="29">
        <v>0.384960800409317</v>
      </c>
      <c r="N26" s="29">
        <v>0.39979809522628784</v>
      </c>
      <c r="O26" s="29">
        <v>0.3928348422050476</v>
      </c>
      <c r="P26" s="29">
        <v>0.37102624773979187</v>
      </c>
      <c r="Q26" s="29">
        <v>0.3775583505630493</v>
      </c>
      <c r="R26" s="29">
        <v>0.3816116452217102</v>
      </c>
      <c r="S26" s="29">
        <v>0.37061089277267456</v>
      </c>
      <c r="T26" s="29">
        <v>0.39106613397598267</v>
      </c>
      <c r="U26" s="29">
        <v>0.38029956817626953</v>
      </c>
      <c r="V26" s="29">
        <v>0.3782269358634949</v>
      </c>
      <c r="W26" s="29">
        <v>0.3543010950088501</v>
      </c>
      <c r="X26" s="29">
        <v>0.37786373496055603</v>
      </c>
      <c r="Y26" s="29">
        <v>0.3629460632801056</v>
      </c>
      <c r="Z26" s="29">
        <v>0.37693580985069275</v>
      </c>
      <c r="AA26" s="29">
        <v>0.348550021648407</v>
      </c>
      <c r="AB26" s="29">
        <v>0.3634837567806244</v>
      </c>
      <c r="AC26" s="29">
        <v>0.36848437786102295</v>
      </c>
      <c r="AD26" s="29">
        <v>0.3651754558086395</v>
      </c>
      <c r="AE26" s="29">
        <v>0.36826151609420776</v>
      </c>
      <c r="AF26" s="29">
        <v>0.36752763390541077</v>
      </c>
      <c r="AG26" s="29">
        <v>0.3811804950237274</v>
      </c>
      <c r="AH26" s="29">
        <v>0.37279799580574036</v>
      </c>
      <c r="AI26" s="29">
        <v>0.3535992205142975</v>
      </c>
      <c r="AJ26" s="29">
        <v>0.3520478904247284</v>
      </c>
      <c r="AK26" s="29">
        <v>0.3670017421245575</v>
      </c>
      <c r="AL26" s="29">
        <v>0.37667396664619446</v>
      </c>
      <c r="AM26" s="29">
        <v>0.3457087576389313</v>
      </c>
      <c r="AN26" s="29">
        <v>0.35640081763267517</v>
      </c>
      <c r="AO26" s="29">
        <v>0.3617483675479889</v>
      </c>
      <c r="AP26" s="29">
        <v>0.3521813452243805</v>
      </c>
      <c r="AQ26" s="29">
        <v>0.345155268907547</v>
      </c>
      <c r="AR26" s="29">
        <v>0.3409932851791382</v>
      </c>
      <c r="AS26" s="29">
        <v>0.3342941999435425</v>
      </c>
      <c r="AT26" s="29">
        <v>0.3425973355770111</v>
      </c>
      <c r="AU26" s="29">
        <v>0.3462305963039398</v>
      </c>
      <c r="AV26" s="29">
        <v>0.3357628285884857</v>
      </c>
      <c r="AW26" s="29">
        <v>0.3335695266723633</v>
      </c>
      <c r="AX26" s="29">
        <v>0.3278316259384155</v>
      </c>
      <c r="AY26" s="29">
        <v>0.3268113136291504</v>
      </c>
      <c r="AZ26" s="29">
        <v>0.3284219801425934</v>
      </c>
      <c r="BA26" s="29">
        <v>0.3388780355453491</v>
      </c>
      <c r="BB26" s="29">
        <v>0.3439467251300812</v>
      </c>
      <c r="BC26" s="29">
        <v>0.3241620659828186</v>
      </c>
      <c r="BD26" s="29">
        <v>0.32621240615844727</v>
      </c>
      <c r="BE26" s="29">
        <v>0.3309989</v>
      </c>
      <c r="BF26" s="29">
        <v>0.3346939</v>
      </c>
      <c r="BG26" s="29">
        <v>0.3285462</v>
      </c>
      <c r="BH26" s="29">
        <v>0.3320160210132599</v>
      </c>
      <c r="BI26" s="16">
        <v>0.325431</v>
      </c>
      <c r="BJ26" s="240">
        <v>0.311968</v>
      </c>
      <c r="BK26" s="240">
        <v>0.30975326895713806</v>
      </c>
    </row>
    <row r="27" spans="1:63" ht="12.75">
      <c r="A27" s="7">
        <v>18</v>
      </c>
      <c r="B27" s="6" t="s">
        <v>82</v>
      </c>
      <c r="C27" s="29">
        <v>0.44857752323150635</v>
      </c>
      <c r="D27" s="29">
        <v>0.45307454466819763</v>
      </c>
      <c r="E27" s="29">
        <v>0.43059805035591125</v>
      </c>
      <c r="F27" s="29">
        <v>0.4418264627456665</v>
      </c>
      <c r="G27" s="29">
        <v>0.44642916321754456</v>
      </c>
      <c r="H27" s="29">
        <v>0.42721226811408997</v>
      </c>
      <c r="I27" s="29">
        <v>0.43910086154937744</v>
      </c>
      <c r="J27" s="29">
        <v>0.4119628965854645</v>
      </c>
      <c r="K27" s="29">
        <v>0.4316183924674988</v>
      </c>
      <c r="L27" s="29">
        <v>0.42338308691978455</v>
      </c>
      <c r="M27" s="29">
        <v>0.42758679389953613</v>
      </c>
      <c r="N27" s="29">
        <v>0.42681828141212463</v>
      </c>
      <c r="O27" s="29">
        <v>0.45072999596595764</v>
      </c>
      <c r="P27" s="29">
        <v>0.42106011509895325</v>
      </c>
      <c r="Q27" s="29">
        <v>0.4195692837238312</v>
      </c>
      <c r="R27" s="29">
        <v>0.40264564752578735</v>
      </c>
      <c r="S27" s="29">
        <v>0.40353837609291077</v>
      </c>
      <c r="T27" s="29">
        <v>0.4101710617542267</v>
      </c>
      <c r="U27" s="29">
        <v>0.42915505170822144</v>
      </c>
      <c r="V27" s="29">
        <v>0.4252709746360779</v>
      </c>
      <c r="W27" s="29">
        <v>0.4138970971107483</v>
      </c>
      <c r="X27" s="29">
        <v>0.41442933678627014</v>
      </c>
      <c r="Y27" s="29">
        <v>0.4076383709907532</v>
      </c>
      <c r="Z27" s="29">
        <v>0.4091719686985016</v>
      </c>
      <c r="AA27" s="29">
        <v>0.40525054931640625</v>
      </c>
      <c r="AB27" s="29">
        <v>0.3944953382015228</v>
      </c>
      <c r="AC27" s="29">
        <v>0.3990868926048279</v>
      </c>
      <c r="AD27" s="29">
        <v>0.40974143147468567</v>
      </c>
      <c r="AE27" s="29">
        <v>0.39917245507240295</v>
      </c>
      <c r="AF27" s="29">
        <v>0.39820659160614014</v>
      </c>
      <c r="AG27" s="29">
        <v>0.41145333647727966</v>
      </c>
      <c r="AH27" s="29">
        <v>0.4143175482749939</v>
      </c>
      <c r="AI27" s="29">
        <v>0.4074360728263855</v>
      </c>
      <c r="AJ27" s="29">
        <v>0.41014236211776733</v>
      </c>
      <c r="AK27" s="29">
        <v>0.4121435880661011</v>
      </c>
      <c r="AL27" s="29">
        <v>0.4000867009162903</v>
      </c>
      <c r="AM27" s="29">
        <v>0.39752429723739624</v>
      </c>
      <c r="AN27" s="29">
        <v>0.4066251814365387</v>
      </c>
      <c r="AO27" s="29">
        <v>0.4171384572982788</v>
      </c>
      <c r="AP27" s="29">
        <v>0.41136643290519714</v>
      </c>
      <c r="AQ27" s="29">
        <v>0.4068852663040161</v>
      </c>
      <c r="AR27" s="29">
        <v>0.40217411518096924</v>
      </c>
      <c r="AS27" s="29">
        <v>0.4072193503379822</v>
      </c>
      <c r="AT27" s="29">
        <v>0.41291114687919617</v>
      </c>
      <c r="AU27" s="29">
        <v>0.4027673304080963</v>
      </c>
      <c r="AV27" s="29">
        <v>0.40911632776260376</v>
      </c>
      <c r="AW27" s="29">
        <v>0.4014328122138977</v>
      </c>
      <c r="AX27" s="29">
        <v>0.3868505358695984</v>
      </c>
      <c r="AY27" s="29">
        <v>0.3830485939979553</v>
      </c>
      <c r="AZ27" s="29">
        <v>0.3812909722328186</v>
      </c>
      <c r="BA27" s="29">
        <v>0.3797838091850281</v>
      </c>
      <c r="BB27" s="29">
        <v>0.3905097544193268</v>
      </c>
      <c r="BC27" s="29">
        <v>0.38543063402175903</v>
      </c>
      <c r="BD27" s="29">
        <v>0.3816848397254944</v>
      </c>
      <c r="BE27" s="29">
        <v>0.3954229</v>
      </c>
      <c r="BF27" s="29">
        <v>0.3953733</v>
      </c>
      <c r="BG27" s="29">
        <v>0.3979003</v>
      </c>
      <c r="BH27" s="29">
        <v>0.374973326921463</v>
      </c>
      <c r="BI27" s="16">
        <v>0.373294</v>
      </c>
      <c r="BJ27" s="241">
        <v>0.387169</v>
      </c>
      <c r="BK27" s="243">
        <v>0.3828780949115753</v>
      </c>
    </row>
    <row r="28" spans="1:63" ht="12.75">
      <c r="A28" s="7">
        <v>19</v>
      </c>
      <c r="B28" s="6" t="s">
        <v>81</v>
      </c>
      <c r="C28" s="29">
        <v>0.40685760974884033</v>
      </c>
      <c r="D28" s="29">
        <v>0.4081304669380188</v>
      </c>
      <c r="E28" s="29">
        <v>0.426923006772995</v>
      </c>
      <c r="F28" s="29">
        <v>0.4232787489891052</v>
      </c>
      <c r="G28" s="29">
        <v>0.4151799976825714</v>
      </c>
      <c r="H28" s="29">
        <v>0.4123278856277466</v>
      </c>
      <c r="I28" s="29">
        <v>0.4255519509315491</v>
      </c>
      <c r="J28" s="29">
        <v>0.41266798973083496</v>
      </c>
      <c r="K28" s="29">
        <v>0.42527440190315247</v>
      </c>
      <c r="L28" s="29">
        <v>0.40314653515815735</v>
      </c>
      <c r="M28" s="29">
        <v>0.4124809503555298</v>
      </c>
      <c r="N28" s="29">
        <v>0.4210417866706848</v>
      </c>
      <c r="O28" s="29">
        <v>0.41309720277786255</v>
      </c>
      <c r="P28" s="29">
        <v>0.4019169509410858</v>
      </c>
      <c r="Q28" s="29">
        <v>0.41305217146873474</v>
      </c>
      <c r="R28" s="29">
        <v>0.4047785997390747</v>
      </c>
      <c r="S28" s="29">
        <v>0.3979920744895935</v>
      </c>
      <c r="T28" s="29">
        <v>0.39536911249160767</v>
      </c>
      <c r="U28" s="29">
        <v>0.4020945131778717</v>
      </c>
      <c r="V28" s="29">
        <v>0.4044037163257599</v>
      </c>
      <c r="W28" s="29">
        <v>0.4120437800884247</v>
      </c>
      <c r="X28" s="29">
        <v>0.39841920137405396</v>
      </c>
      <c r="Y28" s="29">
        <v>0.39633050560951233</v>
      </c>
      <c r="Z28" s="29">
        <v>0.386076956987381</v>
      </c>
      <c r="AA28" s="29">
        <v>0.3678644001483917</v>
      </c>
      <c r="AB28" s="29">
        <v>0.37615856528282166</v>
      </c>
      <c r="AC28" s="29">
        <v>0.36715248227119446</v>
      </c>
      <c r="AD28" s="29">
        <v>0.39002829790115356</v>
      </c>
      <c r="AE28" s="29">
        <v>0.3752932548522949</v>
      </c>
      <c r="AF28" s="29">
        <v>0.379349023103714</v>
      </c>
      <c r="AG28" s="29">
        <v>0.41557642817497253</v>
      </c>
      <c r="AH28" s="29">
        <v>0.3801852762699127</v>
      </c>
      <c r="AI28" s="29">
        <v>0.37232470512390137</v>
      </c>
      <c r="AJ28" s="29">
        <v>0.3845035433769226</v>
      </c>
      <c r="AK28" s="29">
        <v>0.3679157495498657</v>
      </c>
      <c r="AL28" s="29">
        <v>0.3740815818309784</v>
      </c>
      <c r="AM28" s="29">
        <v>0.3679393231868744</v>
      </c>
      <c r="AN28" s="29">
        <v>0.3619038164615631</v>
      </c>
      <c r="AO28" s="29">
        <v>0.38335639238357544</v>
      </c>
      <c r="AP28" s="29">
        <v>0.3736214339733124</v>
      </c>
      <c r="AQ28" s="29">
        <v>0.3677886426448822</v>
      </c>
      <c r="AR28" s="29">
        <v>0.35359445214271545</v>
      </c>
      <c r="AS28" s="29">
        <v>0.3525543212890625</v>
      </c>
      <c r="AT28" s="29">
        <v>0.35956138372421265</v>
      </c>
      <c r="AU28" s="29">
        <v>0.34361085295677185</v>
      </c>
      <c r="AV28" s="29">
        <v>0.36308273673057556</v>
      </c>
      <c r="AW28" s="29">
        <v>0.3506563901901245</v>
      </c>
      <c r="AX28" s="29">
        <v>0.34939128160476685</v>
      </c>
      <c r="AY28" s="29">
        <v>0.36928853392601013</v>
      </c>
      <c r="AZ28" s="29">
        <v>0.3392381966114044</v>
      </c>
      <c r="BA28" s="29">
        <v>0.3492342233657837</v>
      </c>
      <c r="BB28" s="29">
        <v>0.33601272106170654</v>
      </c>
      <c r="BC28" s="29">
        <v>0.3302757441997528</v>
      </c>
      <c r="BD28" s="29">
        <v>0.3428999185562134</v>
      </c>
      <c r="BE28" s="29">
        <v>0.3483869</v>
      </c>
      <c r="BF28" s="29">
        <v>0.3465211</v>
      </c>
      <c r="BG28" s="29">
        <v>0.3377709</v>
      </c>
      <c r="BH28" s="29">
        <v>0.36684879660606384</v>
      </c>
      <c r="BI28" s="17">
        <v>0.3557003</v>
      </c>
      <c r="BJ28" s="239">
        <v>0.369085</v>
      </c>
      <c r="BK28" s="239">
        <v>0.368301123380661</v>
      </c>
    </row>
    <row r="29" spans="1:63" ht="12.75">
      <c r="A29" s="7">
        <v>20</v>
      </c>
      <c r="B29" s="6" t="s">
        <v>80</v>
      </c>
      <c r="C29" s="29">
        <v>0.507263720035553</v>
      </c>
      <c r="D29" s="29">
        <v>0.5232467651367188</v>
      </c>
      <c r="E29" s="29">
        <v>0.48566102981567383</v>
      </c>
      <c r="F29" s="29">
        <v>0.4688739478588104</v>
      </c>
      <c r="G29" s="29">
        <v>0.503901481628418</v>
      </c>
      <c r="H29" s="29">
        <v>0.468198299407959</v>
      </c>
      <c r="I29" s="29">
        <v>0.46931859850883484</v>
      </c>
      <c r="J29" s="29">
        <v>0.4772492051124573</v>
      </c>
      <c r="K29" s="29">
        <v>0.4742054343223572</v>
      </c>
      <c r="L29" s="29">
        <v>0.4788048565387726</v>
      </c>
      <c r="M29" s="29">
        <v>0.4666762053966522</v>
      </c>
      <c r="N29" s="29">
        <v>0.46504727005958557</v>
      </c>
      <c r="O29" s="29">
        <v>0.4819023609161377</v>
      </c>
      <c r="P29" s="29">
        <v>0.465118408203125</v>
      </c>
      <c r="Q29" s="29">
        <v>0.46496692299842834</v>
      </c>
      <c r="R29" s="29">
        <v>0.4656776785850525</v>
      </c>
      <c r="S29" s="29">
        <v>0.4461003541946411</v>
      </c>
      <c r="T29" s="29">
        <v>0.46387818455696106</v>
      </c>
      <c r="U29" s="29">
        <v>0.47162890434265137</v>
      </c>
      <c r="V29" s="29">
        <v>0.4666772186756134</v>
      </c>
      <c r="W29" s="29">
        <v>0.4626055359840393</v>
      </c>
      <c r="X29" s="29">
        <v>0.4582710862159729</v>
      </c>
      <c r="Y29" s="29">
        <v>0.46709492802619934</v>
      </c>
      <c r="Z29" s="29">
        <v>0.4664608836174011</v>
      </c>
      <c r="AA29" s="29">
        <v>0.4615824222564697</v>
      </c>
      <c r="AB29" s="29">
        <v>0.4624882936477661</v>
      </c>
      <c r="AC29" s="29">
        <v>0.4736640453338623</v>
      </c>
      <c r="AD29" s="29">
        <v>0.45943495631217957</v>
      </c>
      <c r="AE29" s="29">
        <v>0.44846245646476746</v>
      </c>
      <c r="AF29" s="29">
        <v>0.45141997933387756</v>
      </c>
      <c r="AG29" s="29">
        <v>0.46976742148399353</v>
      </c>
      <c r="AH29" s="29">
        <v>0.4620833396911621</v>
      </c>
      <c r="AI29" s="29">
        <v>0.45351147651672363</v>
      </c>
      <c r="AJ29" s="29">
        <v>0.45720648765563965</v>
      </c>
      <c r="AK29" s="29">
        <v>0.46913251280784607</v>
      </c>
      <c r="AL29" s="29">
        <v>0.45452654361724854</v>
      </c>
      <c r="AM29" s="29">
        <v>0.45162680745124817</v>
      </c>
      <c r="AN29" s="29">
        <v>0.4441589117050171</v>
      </c>
      <c r="AO29" s="29">
        <v>0.454742968082428</v>
      </c>
      <c r="AP29" s="29">
        <v>0.4470880329608917</v>
      </c>
      <c r="AQ29" s="29">
        <v>0.4462428689002991</v>
      </c>
      <c r="AR29" s="29">
        <v>0.44361644983291626</v>
      </c>
      <c r="AS29" s="29">
        <v>0.4490041732788086</v>
      </c>
      <c r="AT29" s="29">
        <v>0.4519748389720917</v>
      </c>
      <c r="AU29" s="29">
        <v>0.4331877529621124</v>
      </c>
      <c r="AV29" s="29">
        <v>0.4251295030117035</v>
      </c>
      <c r="AW29" s="29">
        <v>0.44329971075057983</v>
      </c>
      <c r="AX29" s="29">
        <v>0.4402916729450226</v>
      </c>
      <c r="AY29" s="29">
        <v>0.4367760419845581</v>
      </c>
      <c r="AZ29" s="29">
        <v>0.4419093430042267</v>
      </c>
      <c r="BA29" s="29">
        <v>0.45021024346351624</v>
      </c>
      <c r="BB29" s="29">
        <v>0.43149533867836</v>
      </c>
      <c r="BC29" s="29">
        <v>0.44910871982574463</v>
      </c>
      <c r="BD29" s="29">
        <v>0.4375658631324768</v>
      </c>
      <c r="BE29" s="29">
        <v>0.4470709</v>
      </c>
      <c r="BF29" s="29">
        <v>0.4555361</v>
      </c>
      <c r="BG29" s="29">
        <v>0.4594552</v>
      </c>
      <c r="BH29" s="29">
        <v>0.4502868354320526</v>
      </c>
      <c r="BI29" s="15">
        <v>0.4363277</v>
      </c>
      <c r="BJ29" s="241">
        <v>0.446723</v>
      </c>
      <c r="BK29" s="243">
        <v>0.4312131106853485</v>
      </c>
    </row>
    <row r="30" spans="1:63" ht="12.75">
      <c r="A30" s="7">
        <v>21</v>
      </c>
      <c r="B30" s="6" t="s">
        <v>79</v>
      </c>
      <c r="C30" s="29">
        <v>0.4509088695049286</v>
      </c>
      <c r="D30" s="29">
        <v>0.4529552161693573</v>
      </c>
      <c r="E30" s="29">
        <v>0.4419921040534973</v>
      </c>
      <c r="F30" s="29">
        <v>0.44636067748069763</v>
      </c>
      <c r="G30" s="29">
        <v>0.43534353375434875</v>
      </c>
      <c r="H30" s="29">
        <v>0.43072009086608887</v>
      </c>
      <c r="I30" s="29">
        <v>0.43363580107688904</v>
      </c>
      <c r="J30" s="29">
        <v>0.4495321810245514</v>
      </c>
      <c r="K30" s="29">
        <v>0.4316804111003876</v>
      </c>
      <c r="L30" s="29">
        <v>0.4382871687412262</v>
      </c>
      <c r="M30" s="29">
        <v>0.4340740442276001</v>
      </c>
      <c r="N30" s="29">
        <v>0.4401472210884094</v>
      </c>
      <c r="O30" s="29">
        <v>0.43589696288108826</v>
      </c>
      <c r="P30" s="29">
        <v>0.42731449007987976</v>
      </c>
      <c r="Q30" s="29">
        <v>0.42683151364326477</v>
      </c>
      <c r="R30" s="29">
        <v>0.45704901218414307</v>
      </c>
      <c r="S30" s="29">
        <v>0.4122637212276459</v>
      </c>
      <c r="T30" s="29">
        <v>0.42234814167022705</v>
      </c>
      <c r="U30" s="29">
        <v>0.417419970035553</v>
      </c>
      <c r="V30" s="29">
        <v>0.4184098541736603</v>
      </c>
      <c r="W30" s="29">
        <v>0.405855655670166</v>
      </c>
      <c r="X30" s="29">
        <v>0.4365912079811096</v>
      </c>
      <c r="Y30" s="29">
        <v>0.3991389870643616</v>
      </c>
      <c r="Z30" s="29">
        <v>0.4089272618293762</v>
      </c>
      <c r="AA30" s="29">
        <v>0.43186143040657043</v>
      </c>
      <c r="AB30" s="29">
        <v>0.4112575054168701</v>
      </c>
      <c r="AC30" s="29">
        <v>0.41175881028175354</v>
      </c>
      <c r="AD30" s="29">
        <v>0.4139530062675476</v>
      </c>
      <c r="AE30" s="29">
        <v>0.41454753279685974</v>
      </c>
      <c r="AF30" s="29">
        <v>0.41518598794937134</v>
      </c>
      <c r="AG30" s="29">
        <v>0.42910128831863403</v>
      </c>
      <c r="AH30" s="29">
        <v>0.4343700408935547</v>
      </c>
      <c r="AI30" s="29">
        <v>0.41708874702453613</v>
      </c>
      <c r="AJ30" s="29">
        <v>0.405945748090744</v>
      </c>
      <c r="AK30" s="29">
        <v>0.4165418744087219</v>
      </c>
      <c r="AL30" s="29">
        <v>0.3958282172679901</v>
      </c>
      <c r="AM30" s="29">
        <v>0.4153326451778412</v>
      </c>
      <c r="AN30" s="29">
        <v>0.41398313641548157</v>
      </c>
      <c r="AO30" s="29">
        <v>0.4097147285938263</v>
      </c>
      <c r="AP30" s="29">
        <v>0.4122643768787384</v>
      </c>
      <c r="AQ30" s="29">
        <v>0.3944135308265686</v>
      </c>
      <c r="AR30" s="29">
        <v>0.40779200196266174</v>
      </c>
      <c r="AS30" s="29">
        <v>0.39986610412597656</v>
      </c>
      <c r="AT30" s="29">
        <v>0.41368940472602844</v>
      </c>
      <c r="AU30" s="29">
        <v>0.3964828550815582</v>
      </c>
      <c r="AV30" s="29">
        <v>0.37963613867759705</v>
      </c>
      <c r="AW30" s="29">
        <v>0.396671146154404</v>
      </c>
      <c r="AX30" s="29">
        <v>0.3932507038116455</v>
      </c>
      <c r="AY30" s="29">
        <v>0.39075618982315063</v>
      </c>
      <c r="AZ30" s="29">
        <v>0.39564815163612366</v>
      </c>
      <c r="BA30" s="29">
        <v>0.386881947517395</v>
      </c>
      <c r="BB30" s="29">
        <v>0.37662115693092346</v>
      </c>
      <c r="BC30" s="29">
        <v>0.37761107087135315</v>
      </c>
      <c r="BD30" s="29">
        <v>0.3669285178184509</v>
      </c>
      <c r="BE30" s="29">
        <v>0.3772349</v>
      </c>
      <c r="BF30" s="29">
        <v>0.3777246</v>
      </c>
      <c r="BG30" s="29">
        <v>0.3654933</v>
      </c>
      <c r="BH30" s="29">
        <v>0.37555131316185</v>
      </c>
      <c r="BI30" s="16">
        <v>0.3758982</v>
      </c>
      <c r="BJ30" s="241">
        <v>0.393591</v>
      </c>
      <c r="BK30" s="239">
        <v>0.3784556984901428</v>
      </c>
    </row>
    <row r="31" spans="1:63" ht="12.75">
      <c r="A31" s="7">
        <v>22</v>
      </c>
      <c r="B31" s="6" t="s">
        <v>78</v>
      </c>
      <c r="C31" s="29">
        <v>0.39447569847106934</v>
      </c>
      <c r="D31" s="29">
        <v>0.4156816303730011</v>
      </c>
      <c r="E31" s="29">
        <v>0.4050915837287903</v>
      </c>
      <c r="F31" s="29">
        <v>0.39703285694122314</v>
      </c>
      <c r="G31" s="29">
        <v>0.4146846532821655</v>
      </c>
      <c r="H31" s="29">
        <v>0.39027929306030273</v>
      </c>
      <c r="I31" s="29">
        <v>0.39006733894348145</v>
      </c>
      <c r="J31" s="29">
        <v>0.4118098318576813</v>
      </c>
      <c r="K31" s="29">
        <v>0.38672909140586853</v>
      </c>
      <c r="L31" s="29">
        <v>0.3799632787704468</v>
      </c>
      <c r="M31" s="29">
        <v>0.37921956181526184</v>
      </c>
      <c r="N31" s="29">
        <v>0.3715781569480896</v>
      </c>
      <c r="O31" s="29">
        <v>0.36134073138237</v>
      </c>
      <c r="P31" s="29">
        <v>0.36442863941192627</v>
      </c>
      <c r="Q31" s="29">
        <v>0.35343533754348755</v>
      </c>
      <c r="R31" s="29">
        <v>0.36125174164772034</v>
      </c>
      <c r="S31" s="29">
        <v>0.36716440320014954</v>
      </c>
      <c r="T31" s="29">
        <v>0.36676865816116333</v>
      </c>
      <c r="U31" s="29">
        <v>0.37008967995643616</v>
      </c>
      <c r="V31" s="29">
        <v>0.37697410583496094</v>
      </c>
      <c r="W31" s="29">
        <v>0.34878888726234436</v>
      </c>
      <c r="X31" s="29">
        <v>0.3725077211856842</v>
      </c>
      <c r="Y31" s="29">
        <v>0.35065823793411255</v>
      </c>
      <c r="Z31" s="29">
        <v>0.34763622283935547</v>
      </c>
      <c r="AA31" s="29">
        <v>0.35571005940437317</v>
      </c>
      <c r="AB31" s="29">
        <v>0.36160483956336975</v>
      </c>
      <c r="AC31" s="29">
        <v>0.36042168736457825</v>
      </c>
      <c r="AD31" s="29">
        <v>0.3546574115753174</v>
      </c>
      <c r="AE31" s="29">
        <v>0.3317476809024811</v>
      </c>
      <c r="AF31" s="29">
        <v>0.33560341596603394</v>
      </c>
      <c r="AG31" s="29">
        <v>0.3307895362377167</v>
      </c>
      <c r="AH31" s="29">
        <v>0.33798059821128845</v>
      </c>
      <c r="AI31" s="29">
        <v>0.3347387909889221</v>
      </c>
      <c r="AJ31" s="29">
        <v>0.33157074451446533</v>
      </c>
      <c r="AK31" s="29">
        <v>0.34180980920791626</v>
      </c>
      <c r="AL31" s="29">
        <v>0.34161752462387085</v>
      </c>
      <c r="AM31" s="29">
        <v>0.3264661431312561</v>
      </c>
      <c r="AN31" s="29">
        <v>0.33903029561042786</v>
      </c>
      <c r="AO31" s="29">
        <v>0.3350021541118622</v>
      </c>
      <c r="AP31" s="29">
        <v>0.33425667881965637</v>
      </c>
      <c r="AQ31" s="29">
        <v>0.3462795913219452</v>
      </c>
      <c r="AR31" s="29">
        <v>0.37142184376716614</v>
      </c>
      <c r="AS31" s="29">
        <v>0.33396267890930176</v>
      </c>
      <c r="AT31" s="29">
        <v>0.335216760635376</v>
      </c>
      <c r="AU31" s="29">
        <v>0.34325602650642395</v>
      </c>
      <c r="AV31" s="29">
        <v>0.3418671488761902</v>
      </c>
      <c r="AW31" s="29">
        <v>0.3481420576572418</v>
      </c>
      <c r="AX31" s="29">
        <v>0.334740549325943</v>
      </c>
      <c r="AY31" s="29">
        <v>0.3591274619102478</v>
      </c>
      <c r="AZ31" s="29">
        <v>0.34172800183296204</v>
      </c>
      <c r="BA31" s="29">
        <v>0.32129403948783875</v>
      </c>
      <c r="BB31" s="29">
        <v>0.3293658196926117</v>
      </c>
      <c r="BC31" s="29">
        <v>0.3407513201236725</v>
      </c>
      <c r="BD31" s="29">
        <v>0.33590447902679443</v>
      </c>
      <c r="BE31" s="29">
        <v>0.3284747</v>
      </c>
      <c r="BF31" s="29">
        <v>0.3211923</v>
      </c>
      <c r="BG31" s="29">
        <v>0.3129731</v>
      </c>
      <c r="BH31" s="29">
        <v>0.3360591232776642</v>
      </c>
      <c r="BI31" s="16">
        <v>0.3132237</v>
      </c>
      <c r="BJ31" s="239">
        <v>0.339258</v>
      </c>
      <c r="BK31" s="239">
        <v>0.34062716364860535</v>
      </c>
    </row>
    <row r="32" spans="1:63" ht="12.75">
      <c r="A32" s="7">
        <v>23</v>
      </c>
      <c r="B32" s="6" t="s">
        <v>77</v>
      </c>
      <c r="C32" s="29">
        <v>0.44710773229599</v>
      </c>
      <c r="D32" s="29">
        <v>0.4376544654369354</v>
      </c>
      <c r="E32" s="29">
        <v>0.4535564184188843</v>
      </c>
      <c r="F32" s="29">
        <v>0.4699288010597229</v>
      </c>
      <c r="G32" s="29">
        <v>0.447858065366745</v>
      </c>
      <c r="H32" s="29">
        <v>0.44262877106666565</v>
      </c>
      <c r="I32" s="29">
        <v>0.47433042526245117</v>
      </c>
      <c r="J32" s="29">
        <v>0.44189417362213135</v>
      </c>
      <c r="K32" s="29">
        <v>0.4325401186943054</v>
      </c>
      <c r="L32" s="29">
        <v>0.4229124188423157</v>
      </c>
      <c r="M32" s="29">
        <v>0.43424180150032043</v>
      </c>
      <c r="N32" s="29">
        <v>0.43500036001205444</v>
      </c>
      <c r="O32" s="29">
        <v>0.44545137882232666</v>
      </c>
      <c r="P32" s="29">
        <v>0.42763200402259827</v>
      </c>
      <c r="Q32" s="29">
        <v>0.4242967963218689</v>
      </c>
      <c r="R32" s="29">
        <v>0.4172249734401703</v>
      </c>
      <c r="S32" s="29">
        <v>0.41048815846443176</v>
      </c>
      <c r="T32" s="29">
        <v>0.4214029908180237</v>
      </c>
      <c r="U32" s="29">
        <v>0.4084644615650177</v>
      </c>
      <c r="V32" s="29">
        <v>0.42549407482147217</v>
      </c>
      <c r="W32" s="29">
        <v>0.417090505361557</v>
      </c>
      <c r="X32" s="29">
        <v>0.4343062937259674</v>
      </c>
      <c r="Y32" s="29">
        <v>0.40188437700271606</v>
      </c>
      <c r="Z32" s="29">
        <v>0.4111687242984772</v>
      </c>
      <c r="AA32" s="29">
        <v>0.4018208980560303</v>
      </c>
      <c r="AB32" s="29">
        <v>0.4129525423049927</v>
      </c>
      <c r="AC32" s="29">
        <v>0.40055522322654724</v>
      </c>
      <c r="AD32" s="29">
        <v>0.4163469076156616</v>
      </c>
      <c r="AE32" s="29">
        <v>0.41627708077430725</v>
      </c>
      <c r="AF32" s="29">
        <v>0.4140564501285553</v>
      </c>
      <c r="AG32" s="29">
        <v>0.3971468508243561</v>
      </c>
      <c r="AH32" s="29">
        <v>0.40872350335121155</v>
      </c>
      <c r="AI32" s="29">
        <v>0.41281184554100037</v>
      </c>
      <c r="AJ32" s="29">
        <v>0.3963592052459717</v>
      </c>
      <c r="AK32" s="29">
        <v>0.406828373670578</v>
      </c>
      <c r="AL32" s="29">
        <v>0.3874836266040802</v>
      </c>
      <c r="AM32" s="29">
        <v>0.3717615604400635</v>
      </c>
      <c r="AN32" s="29">
        <v>0.3790193200111389</v>
      </c>
      <c r="AO32" s="29">
        <v>0.37417522072792053</v>
      </c>
      <c r="AP32" s="29">
        <v>0.37425053119659424</v>
      </c>
      <c r="AQ32" s="29">
        <v>0.3840874433517456</v>
      </c>
      <c r="AR32" s="29">
        <v>0.3925831615924835</v>
      </c>
      <c r="AS32" s="29">
        <v>0.3822198808193207</v>
      </c>
      <c r="AT32" s="29">
        <v>0.37572234869003296</v>
      </c>
      <c r="AU32" s="29">
        <v>0.36820605397224426</v>
      </c>
      <c r="AV32" s="29">
        <v>0.3701568841934204</v>
      </c>
      <c r="AW32" s="29">
        <v>0.3813890814781189</v>
      </c>
      <c r="AX32" s="29">
        <v>0.3800661861896515</v>
      </c>
      <c r="AY32" s="29">
        <v>0.36528274416923523</v>
      </c>
      <c r="AZ32" s="29">
        <v>0.3711642920970917</v>
      </c>
      <c r="BA32" s="29">
        <v>0.36617106199264526</v>
      </c>
      <c r="BB32" s="29">
        <v>0.35844871401786804</v>
      </c>
      <c r="BC32" s="29">
        <v>0.35556909441947937</v>
      </c>
      <c r="BD32" s="29">
        <v>0.36416178941726685</v>
      </c>
      <c r="BE32" s="29">
        <v>0.35975</v>
      </c>
      <c r="BF32" s="29">
        <v>0.358741</v>
      </c>
      <c r="BG32" s="29">
        <v>0.3697346</v>
      </c>
      <c r="BH32" s="29">
        <v>0.3449847400188446</v>
      </c>
      <c r="BI32" s="16">
        <v>0.3480408</v>
      </c>
      <c r="BJ32" s="239">
        <v>0.362639</v>
      </c>
      <c r="BK32" s="240">
        <v>0.365681916475296</v>
      </c>
    </row>
    <row r="33" spans="1:63" ht="12.75">
      <c r="A33" s="7">
        <v>24</v>
      </c>
      <c r="B33" s="6" t="s">
        <v>76</v>
      </c>
      <c r="C33" s="29">
        <v>0.5151817798614502</v>
      </c>
      <c r="D33" s="29">
        <v>0.4859842360019684</v>
      </c>
      <c r="E33" s="29">
        <v>0.49368077516555786</v>
      </c>
      <c r="F33" s="29">
        <v>0.4939202070236206</v>
      </c>
      <c r="G33" s="29">
        <v>0.48149603605270386</v>
      </c>
      <c r="H33" s="29">
        <v>0.47417977452278137</v>
      </c>
      <c r="I33" s="29">
        <v>0.4813997447490692</v>
      </c>
      <c r="J33" s="29">
        <v>0.4683845341205597</v>
      </c>
      <c r="K33" s="29">
        <v>0.4604288339614868</v>
      </c>
      <c r="L33" s="29">
        <v>0.4548894762992859</v>
      </c>
      <c r="M33" s="29">
        <v>0.46502095460891724</v>
      </c>
      <c r="N33" s="29">
        <v>0.4625478684902191</v>
      </c>
      <c r="O33" s="29">
        <v>0.4612942934036255</v>
      </c>
      <c r="P33" s="29">
        <v>0.46135413646698</v>
      </c>
      <c r="Q33" s="29">
        <v>0.4540550708770752</v>
      </c>
      <c r="R33" s="29">
        <v>0.4648485481739044</v>
      </c>
      <c r="S33" s="29">
        <v>0.47158297896385193</v>
      </c>
      <c r="T33" s="29">
        <v>0.463573157787323</v>
      </c>
      <c r="U33" s="29">
        <v>0.4462188482284546</v>
      </c>
      <c r="V33" s="29">
        <v>0.43414580821990967</v>
      </c>
      <c r="W33" s="29">
        <v>0.44041046500205994</v>
      </c>
      <c r="X33" s="29">
        <v>0.4337647557258606</v>
      </c>
      <c r="Y33" s="29">
        <v>0.4363445043563843</v>
      </c>
      <c r="Z33" s="29">
        <v>0.42918360233306885</v>
      </c>
      <c r="AA33" s="29">
        <v>0.4204874038696289</v>
      </c>
      <c r="AB33" s="29">
        <v>0.4394482374191284</v>
      </c>
      <c r="AC33" s="29">
        <v>0.4415925145149231</v>
      </c>
      <c r="AD33" s="29">
        <v>0.43665504455566406</v>
      </c>
      <c r="AE33" s="29">
        <v>0.4283788502216339</v>
      </c>
      <c r="AF33" s="29">
        <v>0.42956480383872986</v>
      </c>
      <c r="AG33" s="29">
        <v>0.43539297580718994</v>
      </c>
      <c r="AH33" s="29">
        <v>0.45541608333587646</v>
      </c>
      <c r="AI33" s="29">
        <v>0.4256749749183655</v>
      </c>
      <c r="AJ33" s="29">
        <v>0.43233582377433777</v>
      </c>
      <c r="AK33" s="29">
        <v>0.43749260902404785</v>
      </c>
      <c r="AL33" s="29">
        <v>0.42478904128074646</v>
      </c>
      <c r="AM33" s="29">
        <v>0.4231204688549042</v>
      </c>
      <c r="AN33" s="29">
        <v>0.4507749676704407</v>
      </c>
      <c r="AO33" s="29">
        <v>0.42580658197402954</v>
      </c>
      <c r="AP33" s="29">
        <v>0.42849814891815186</v>
      </c>
      <c r="AQ33" s="29">
        <v>0.42732179164886475</v>
      </c>
      <c r="AR33" s="29">
        <v>0.42839112877845764</v>
      </c>
      <c r="AS33" s="29">
        <v>0.4365440905094147</v>
      </c>
      <c r="AT33" s="29">
        <v>0.43014365434646606</v>
      </c>
      <c r="AU33" s="29">
        <v>0.4414602220058441</v>
      </c>
      <c r="AV33" s="29">
        <v>0.4590001404285431</v>
      </c>
      <c r="AW33" s="29">
        <v>0.42063647508621216</v>
      </c>
      <c r="AX33" s="29">
        <v>0.417677640914917</v>
      </c>
      <c r="AY33" s="29">
        <v>0.43213361501693726</v>
      </c>
      <c r="AZ33" s="29">
        <v>0.4272000193595886</v>
      </c>
      <c r="BA33" s="29">
        <v>0.42885830998420715</v>
      </c>
      <c r="BB33" s="29">
        <v>0.4170990586280823</v>
      </c>
      <c r="BC33" s="29">
        <v>0.4131081700325012</v>
      </c>
      <c r="BD33" s="29">
        <v>0.4086109399795532</v>
      </c>
      <c r="BE33" s="29">
        <v>0.4123503</v>
      </c>
      <c r="BF33" s="29">
        <v>0.4191543</v>
      </c>
      <c r="BG33" s="29">
        <v>0.4184465</v>
      </c>
      <c r="BH33" s="29">
        <v>0.41265881061553955</v>
      </c>
      <c r="BI33" s="15">
        <v>0.4154147</v>
      </c>
      <c r="BJ33" s="241">
        <v>0.420055</v>
      </c>
      <c r="BK33" s="243">
        <v>0.4138788878917694</v>
      </c>
    </row>
    <row r="34" spans="1:63" ht="12.75">
      <c r="A34" s="7">
        <v>25</v>
      </c>
      <c r="B34" s="6" t="s">
        <v>75</v>
      </c>
      <c r="C34" s="29">
        <v>0.44613727927207947</v>
      </c>
      <c r="D34" s="29">
        <v>0.46271780133247375</v>
      </c>
      <c r="E34" s="29">
        <v>0.4480586349964142</v>
      </c>
      <c r="F34" s="29">
        <v>0.4633311927318573</v>
      </c>
      <c r="G34" s="29">
        <v>0.45063143968582153</v>
      </c>
      <c r="H34" s="29">
        <v>0.44627273082733154</v>
      </c>
      <c r="I34" s="29">
        <v>0.4227622449398041</v>
      </c>
      <c r="J34" s="29">
        <v>0.4180929958820343</v>
      </c>
      <c r="K34" s="29">
        <v>0.43393635749816895</v>
      </c>
      <c r="L34" s="29">
        <v>0.45454326272010803</v>
      </c>
      <c r="M34" s="29">
        <v>0.42996981739997864</v>
      </c>
      <c r="N34" s="29">
        <v>0.4287702441215515</v>
      </c>
      <c r="O34" s="29">
        <v>0.4162937104701996</v>
      </c>
      <c r="P34" s="29">
        <v>0.4063689410686493</v>
      </c>
      <c r="Q34" s="29">
        <v>0.4404214024543762</v>
      </c>
      <c r="R34" s="29">
        <v>0.423416405916214</v>
      </c>
      <c r="S34" s="29">
        <v>0.39744633436203003</v>
      </c>
      <c r="T34" s="29">
        <v>0.4160469174385071</v>
      </c>
      <c r="U34" s="29">
        <v>0.4102137088775635</v>
      </c>
      <c r="V34" s="29">
        <v>0.4045255780220032</v>
      </c>
      <c r="W34" s="29">
        <v>0.39241355657577515</v>
      </c>
      <c r="X34" s="29">
        <v>0.3987239897251129</v>
      </c>
      <c r="Y34" s="29">
        <v>0.4118807017803192</v>
      </c>
      <c r="Z34" s="29">
        <v>0.3966186046600342</v>
      </c>
      <c r="AA34" s="29">
        <v>0.39244189858436584</v>
      </c>
      <c r="AB34" s="29">
        <v>0.39860671758651733</v>
      </c>
      <c r="AC34" s="29">
        <v>0.39578089118003845</v>
      </c>
      <c r="AD34" s="29">
        <v>0.41512757539749146</v>
      </c>
      <c r="AE34" s="29">
        <v>0.40397199988365173</v>
      </c>
      <c r="AF34" s="29">
        <v>0.423278272151947</v>
      </c>
      <c r="AG34" s="29">
        <v>0.3947484493255615</v>
      </c>
      <c r="AH34" s="29">
        <v>0.4097364842891693</v>
      </c>
      <c r="AI34" s="29">
        <v>0.4187677502632141</v>
      </c>
      <c r="AJ34" s="29">
        <v>0.4203532040119171</v>
      </c>
      <c r="AK34" s="29">
        <v>0.4261120557785034</v>
      </c>
      <c r="AL34" s="29">
        <v>0.40549424290657043</v>
      </c>
      <c r="AM34" s="29">
        <v>0.41377705335617065</v>
      </c>
      <c r="AN34" s="29">
        <v>0.4090523421764374</v>
      </c>
      <c r="AO34" s="29">
        <v>0.4105995297431946</v>
      </c>
      <c r="AP34" s="29">
        <v>0.41246411204338074</v>
      </c>
      <c r="AQ34" s="29">
        <v>0.38425204157829285</v>
      </c>
      <c r="AR34" s="29">
        <v>0.41641899943351746</v>
      </c>
      <c r="AS34" s="29">
        <v>0.44067466259002686</v>
      </c>
      <c r="AT34" s="29">
        <v>0.4391975998878479</v>
      </c>
      <c r="AU34" s="29">
        <v>0.3716094493865967</v>
      </c>
      <c r="AV34" s="29">
        <v>0.3706274926662445</v>
      </c>
      <c r="AW34" s="29">
        <v>0.36002567410469055</v>
      </c>
      <c r="AX34" s="29">
        <v>0.3715064823627472</v>
      </c>
      <c r="AY34" s="29">
        <v>0.3595567047595978</v>
      </c>
      <c r="AZ34" s="29">
        <v>0.3755578100681305</v>
      </c>
      <c r="BA34" s="29">
        <v>0.35814791917800903</v>
      </c>
      <c r="BB34" s="29">
        <v>0.34977051615715027</v>
      </c>
      <c r="BC34" s="29">
        <v>0.35484716296195984</v>
      </c>
      <c r="BD34" s="29">
        <v>0.3473883271217346</v>
      </c>
      <c r="BE34" s="29">
        <v>0.35123</v>
      </c>
      <c r="BF34" s="29">
        <v>0.3485921</v>
      </c>
      <c r="BG34" s="29">
        <v>0.3470571</v>
      </c>
      <c r="BH34" s="29">
        <v>0.3489753305912018</v>
      </c>
      <c r="BI34" s="17">
        <v>0.3614419</v>
      </c>
      <c r="BJ34" s="239">
        <v>0.357851</v>
      </c>
      <c r="BK34" s="240">
        <v>0.340663343667984</v>
      </c>
    </row>
    <row r="35" spans="1:63" ht="12.75">
      <c r="A35" s="7">
        <v>26</v>
      </c>
      <c r="B35" s="6" t="s">
        <v>74</v>
      </c>
      <c r="C35" s="29">
        <v>0.42675507068634033</v>
      </c>
      <c r="D35" s="29">
        <v>0.41120079159736633</v>
      </c>
      <c r="E35" s="29">
        <v>0.4112261235713959</v>
      </c>
      <c r="F35" s="29">
        <v>0.40226078033447266</v>
      </c>
      <c r="G35" s="29">
        <v>0.4236696660518646</v>
      </c>
      <c r="H35" s="29">
        <v>0.4095996916294098</v>
      </c>
      <c r="I35" s="29">
        <v>0.40424031019210815</v>
      </c>
      <c r="J35" s="29">
        <v>0.41839826107025146</v>
      </c>
      <c r="K35" s="29">
        <v>0.40061071515083313</v>
      </c>
      <c r="L35" s="29">
        <v>0.3947415053844452</v>
      </c>
      <c r="M35" s="29">
        <v>0.39419642090797424</v>
      </c>
      <c r="N35" s="29">
        <v>0.3892914950847626</v>
      </c>
      <c r="O35" s="29">
        <v>0.4178721010684967</v>
      </c>
      <c r="P35" s="29">
        <v>0.40434888005256653</v>
      </c>
      <c r="Q35" s="29">
        <v>0.3876720070838928</v>
      </c>
      <c r="R35" s="29">
        <v>0.3688390851020813</v>
      </c>
      <c r="S35" s="29">
        <v>0.40093639492988586</v>
      </c>
      <c r="T35" s="29">
        <v>0.3856329023838043</v>
      </c>
      <c r="U35" s="29">
        <v>0.3974485397338867</v>
      </c>
      <c r="V35" s="29">
        <v>0.3745862543582916</v>
      </c>
      <c r="W35" s="29">
        <v>0.4534885287284851</v>
      </c>
      <c r="X35" s="29">
        <v>0.3982413411140442</v>
      </c>
      <c r="Y35" s="29">
        <v>0.3883117735385895</v>
      </c>
      <c r="Z35" s="29">
        <v>0.38721945881843567</v>
      </c>
      <c r="AA35" s="29">
        <v>0.36779165267944336</v>
      </c>
      <c r="AB35" s="29">
        <v>0.36446613073349</v>
      </c>
      <c r="AC35" s="29">
        <v>0.3983152210712433</v>
      </c>
      <c r="AD35" s="29">
        <v>0.3713056743144989</v>
      </c>
      <c r="AE35" s="29">
        <v>0.3823022246360779</v>
      </c>
      <c r="AF35" s="29">
        <v>0.3702037036418915</v>
      </c>
      <c r="AG35" s="29">
        <v>0.393064022064209</v>
      </c>
      <c r="AH35" s="29">
        <v>0.37364858388900757</v>
      </c>
      <c r="AI35" s="29">
        <v>0.46252474188804626</v>
      </c>
      <c r="AJ35" s="29">
        <v>0.38860347867012024</v>
      </c>
      <c r="AK35" s="29">
        <v>0.40321141481399536</v>
      </c>
      <c r="AL35" s="29">
        <v>0.4169980585575104</v>
      </c>
      <c r="AM35" s="29">
        <v>0.4199464023113251</v>
      </c>
      <c r="AN35" s="29">
        <v>0.41941720247268677</v>
      </c>
      <c r="AO35" s="29">
        <v>0.4131985306739807</v>
      </c>
      <c r="AP35" s="29">
        <v>0.40860798954963684</v>
      </c>
      <c r="AQ35" s="29">
        <v>0.3997999131679535</v>
      </c>
      <c r="AR35" s="29">
        <v>0.40174126625061035</v>
      </c>
      <c r="AS35" s="29">
        <v>0.39225417375564575</v>
      </c>
      <c r="AT35" s="29">
        <v>0.38684019446372986</v>
      </c>
      <c r="AU35" s="29">
        <v>0.40013086795806885</v>
      </c>
      <c r="AV35" s="29">
        <v>0.4022316634654999</v>
      </c>
      <c r="AW35" s="29">
        <v>0.38229459524154663</v>
      </c>
      <c r="AX35" s="29">
        <v>0.3922799229621887</v>
      </c>
      <c r="AY35" s="29">
        <v>0.40266770124435425</v>
      </c>
      <c r="AZ35" s="29">
        <v>0.38667014241218567</v>
      </c>
      <c r="BA35" s="29">
        <v>0.3844948410987854</v>
      </c>
      <c r="BB35" s="29">
        <v>0.37997767329216003</v>
      </c>
      <c r="BC35" s="29">
        <v>0.3826541602611542</v>
      </c>
      <c r="BD35" s="29">
        <v>0.3789074122905731</v>
      </c>
      <c r="BE35" s="29">
        <v>0.3632041</v>
      </c>
      <c r="BF35" s="29">
        <v>0.3972789</v>
      </c>
      <c r="BG35" s="29">
        <v>0.3605291</v>
      </c>
      <c r="BH35" s="29">
        <v>0.3689523935317993</v>
      </c>
      <c r="BI35" s="17">
        <v>0.3658946</v>
      </c>
      <c r="BJ35" s="240">
        <v>0.364695</v>
      </c>
      <c r="BK35" s="240">
        <v>0.3553270399570465</v>
      </c>
    </row>
    <row r="36" spans="1:63" ht="12.75">
      <c r="A36" s="7">
        <v>27</v>
      </c>
      <c r="B36" s="6" t="s">
        <v>73</v>
      </c>
      <c r="C36" s="29">
        <v>0.4693629741668701</v>
      </c>
      <c r="D36" s="29">
        <v>0.4602731466293335</v>
      </c>
      <c r="E36" s="29">
        <v>0.46106386184692383</v>
      </c>
      <c r="F36" s="29">
        <v>0.455472856760025</v>
      </c>
      <c r="G36" s="29">
        <v>0.4658567011356354</v>
      </c>
      <c r="H36" s="29">
        <v>0.4488283395767212</v>
      </c>
      <c r="I36" s="29">
        <v>0.4765258729457855</v>
      </c>
      <c r="J36" s="29">
        <v>0.46718263626098633</v>
      </c>
      <c r="K36" s="29">
        <v>0.4690264165401459</v>
      </c>
      <c r="L36" s="29">
        <v>0.45963597297668457</v>
      </c>
      <c r="M36" s="29">
        <v>0.4593546986579895</v>
      </c>
      <c r="N36" s="29">
        <v>0.4788573682308197</v>
      </c>
      <c r="O36" s="29">
        <v>0.4696916937828064</v>
      </c>
      <c r="P36" s="29">
        <v>0.45875924825668335</v>
      </c>
      <c r="Q36" s="29">
        <v>0.4624355733394623</v>
      </c>
      <c r="R36" s="29">
        <v>0.45484161376953125</v>
      </c>
      <c r="S36" s="29">
        <v>0.4586094319820404</v>
      </c>
      <c r="T36" s="29">
        <v>0.4545958340167999</v>
      </c>
      <c r="U36" s="29">
        <v>0.4474301338195801</v>
      </c>
      <c r="V36" s="29">
        <v>0.4560717046260834</v>
      </c>
      <c r="W36" s="29">
        <v>0.46732649207115173</v>
      </c>
      <c r="X36" s="29">
        <v>0.45700573921203613</v>
      </c>
      <c r="Y36" s="29">
        <v>0.4333082139492035</v>
      </c>
      <c r="Z36" s="29">
        <v>0.4464632272720337</v>
      </c>
      <c r="AA36" s="29">
        <v>0.4202135503292084</v>
      </c>
      <c r="AB36" s="29">
        <v>0.42280566692352295</v>
      </c>
      <c r="AC36" s="29">
        <v>0.42375195026397705</v>
      </c>
      <c r="AD36" s="29">
        <v>0.45111075043678284</v>
      </c>
      <c r="AE36" s="29">
        <v>0.43642836809158325</v>
      </c>
      <c r="AF36" s="29">
        <v>0.4432819187641144</v>
      </c>
      <c r="AG36" s="29">
        <v>0.4351242184638977</v>
      </c>
      <c r="AH36" s="29">
        <v>0.4486505687236786</v>
      </c>
      <c r="AI36" s="29">
        <v>0.42244619131088257</v>
      </c>
      <c r="AJ36" s="29">
        <v>0.4488811790943146</v>
      </c>
      <c r="AK36" s="29">
        <v>0.4380628168582916</v>
      </c>
      <c r="AL36" s="29">
        <v>0.4384649693965912</v>
      </c>
      <c r="AM36" s="29">
        <v>0.4305947721004486</v>
      </c>
      <c r="AN36" s="29">
        <v>0.4214014410972595</v>
      </c>
      <c r="AO36" s="29">
        <v>0.41185832023620605</v>
      </c>
      <c r="AP36" s="29">
        <v>0.4080277383327484</v>
      </c>
      <c r="AQ36" s="29">
        <v>0.38727739453315735</v>
      </c>
      <c r="AR36" s="29">
        <v>0.4017294943332672</v>
      </c>
      <c r="AS36" s="29">
        <v>0.39494413137435913</v>
      </c>
      <c r="AT36" s="29">
        <v>0.40069830417633057</v>
      </c>
      <c r="AU36" s="29">
        <v>0.3938778340816498</v>
      </c>
      <c r="AV36" s="29">
        <v>0.3889685869216919</v>
      </c>
      <c r="AW36" s="29">
        <v>0.36552760004997253</v>
      </c>
      <c r="AX36" s="29">
        <v>0.38866710662841797</v>
      </c>
      <c r="AY36" s="29">
        <v>0.40448155999183655</v>
      </c>
      <c r="AZ36" s="29">
        <v>0.40535247325897217</v>
      </c>
      <c r="BA36" s="29">
        <v>0.40339934825897217</v>
      </c>
      <c r="BB36" s="29">
        <v>0.39937201142311096</v>
      </c>
      <c r="BC36" s="29">
        <v>0.387472540140152</v>
      </c>
      <c r="BD36" s="29">
        <v>0.3903169333934784</v>
      </c>
      <c r="BE36" s="29">
        <v>0.393221</v>
      </c>
      <c r="BF36" s="29">
        <v>0.3933592</v>
      </c>
      <c r="BG36" s="29">
        <v>0.4099475</v>
      </c>
      <c r="BH36" s="29">
        <v>0.42090243101119995</v>
      </c>
      <c r="BI36" s="15">
        <v>0.4085994</v>
      </c>
      <c r="BJ36" s="241">
        <v>0.398172</v>
      </c>
      <c r="BK36" s="243">
        <v>0.40041491389274597</v>
      </c>
    </row>
    <row r="37" spans="1:63" ht="12.75">
      <c r="A37" s="7">
        <v>28</v>
      </c>
      <c r="B37" s="6" t="s">
        <v>72</v>
      </c>
      <c r="C37" s="29">
        <v>0.5171974897384644</v>
      </c>
      <c r="D37" s="29">
        <v>0.4682283103466034</v>
      </c>
      <c r="E37" s="29">
        <v>0.444377601146698</v>
      </c>
      <c r="F37" s="29">
        <v>0.49196311831474304</v>
      </c>
      <c r="G37" s="29">
        <v>0.4501710832118988</v>
      </c>
      <c r="H37" s="29">
        <v>0.46185898780822754</v>
      </c>
      <c r="I37" s="29">
        <v>0.4479773938655853</v>
      </c>
      <c r="J37" s="29">
        <v>0.4742773771286011</v>
      </c>
      <c r="K37" s="29">
        <v>0.4354570806026459</v>
      </c>
      <c r="L37" s="29">
        <v>0.43137168884277344</v>
      </c>
      <c r="M37" s="29">
        <v>0.42991694808006287</v>
      </c>
      <c r="N37" s="29">
        <v>0.4497517943382263</v>
      </c>
      <c r="O37" s="29">
        <v>0.4307805299758911</v>
      </c>
      <c r="P37" s="29">
        <v>0.4402993321418762</v>
      </c>
      <c r="Q37" s="29">
        <v>0.44296109676361084</v>
      </c>
      <c r="R37" s="29">
        <v>0.44380366802215576</v>
      </c>
      <c r="S37" s="29">
        <v>0.44826433062553406</v>
      </c>
      <c r="T37" s="29">
        <v>0.4330219328403473</v>
      </c>
      <c r="U37" s="29">
        <v>0.431332528591156</v>
      </c>
      <c r="V37" s="29">
        <v>0.43391773104667664</v>
      </c>
      <c r="W37" s="29">
        <v>0.4317493140697479</v>
      </c>
      <c r="X37" s="29">
        <v>0.42113274335861206</v>
      </c>
      <c r="Y37" s="29">
        <v>0.4029737114906311</v>
      </c>
      <c r="Z37" s="29">
        <v>0.4170213043689728</v>
      </c>
      <c r="AA37" s="29">
        <v>0.42033225297927856</v>
      </c>
      <c r="AB37" s="29">
        <v>0.41212084889411926</v>
      </c>
      <c r="AC37" s="29">
        <v>0.42400187253952026</v>
      </c>
      <c r="AD37" s="29">
        <v>0.3985098600387573</v>
      </c>
      <c r="AE37" s="29">
        <v>0.4093466103076935</v>
      </c>
      <c r="AF37" s="29">
        <v>0.4213082492351532</v>
      </c>
      <c r="AG37" s="29">
        <v>0.41252121329307556</v>
      </c>
      <c r="AH37" s="29">
        <v>0.3900113105773926</v>
      </c>
      <c r="AI37" s="29">
        <v>0.38735783100128174</v>
      </c>
      <c r="AJ37" s="29">
        <v>0.3964981138706207</v>
      </c>
      <c r="AK37" s="29">
        <v>0.39114928245544434</v>
      </c>
      <c r="AL37" s="29">
        <v>0.3908272981643677</v>
      </c>
      <c r="AM37" s="29">
        <v>0.403394877910614</v>
      </c>
      <c r="AN37" s="29">
        <v>0.3841703534126282</v>
      </c>
      <c r="AO37" s="29">
        <v>0.3803470730781555</v>
      </c>
      <c r="AP37" s="29">
        <v>0.4025351107120514</v>
      </c>
      <c r="AQ37" s="29">
        <v>0.3890283703804016</v>
      </c>
      <c r="AR37" s="29">
        <v>0.3847373425960541</v>
      </c>
      <c r="AS37" s="29">
        <v>0.37809157371520996</v>
      </c>
      <c r="AT37" s="29">
        <v>0.38781896233558655</v>
      </c>
      <c r="AU37" s="29">
        <v>0.3885629177093506</v>
      </c>
      <c r="AV37" s="29">
        <v>0.40430083870887756</v>
      </c>
      <c r="AW37" s="29">
        <v>0.40127986669540405</v>
      </c>
      <c r="AX37" s="29">
        <v>0.3864056169986725</v>
      </c>
      <c r="AY37" s="29">
        <v>0.3807474970817566</v>
      </c>
      <c r="AZ37" s="29">
        <v>0.3944753110408783</v>
      </c>
      <c r="BA37" s="29">
        <v>0.3796616792678833</v>
      </c>
      <c r="BB37" s="29">
        <v>0.38967621326446533</v>
      </c>
      <c r="BC37" s="29">
        <v>0.3960086405277252</v>
      </c>
      <c r="BD37" s="29">
        <v>0.39391905069351196</v>
      </c>
      <c r="BE37" s="29">
        <v>0.3997709</v>
      </c>
      <c r="BF37" s="29">
        <v>0.3779451</v>
      </c>
      <c r="BG37" s="29">
        <v>0.3807628</v>
      </c>
      <c r="BH37" s="29">
        <v>0.38873666524887085</v>
      </c>
      <c r="BI37" s="16">
        <v>0.3772257</v>
      </c>
      <c r="BJ37" s="240">
        <v>0.368038</v>
      </c>
      <c r="BK37" s="240">
        <v>0.36061400175094604</v>
      </c>
    </row>
    <row r="38" spans="1:63" ht="12.75">
      <c r="A38" s="7">
        <v>29</v>
      </c>
      <c r="B38" s="6" t="s">
        <v>71</v>
      </c>
      <c r="C38" s="29">
        <v>0.39505165815353394</v>
      </c>
      <c r="D38" s="29">
        <v>0.41357120871543884</v>
      </c>
      <c r="E38" s="29">
        <v>0.414987713098526</v>
      </c>
      <c r="F38" s="29">
        <v>0.39829742908477783</v>
      </c>
      <c r="G38" s="29">
        <v>0.42204639315605164</v>
      </c>
      <c r="H38" s="29">
        <v>0.4094560444355011</v>
      </c>
      <c r="I38" s="29">
        <v>0.4158993661403656</v>
      </c>
      <c r="J38" s="29">
        <v>0.3981425166130066</v>
      </c>
      <c r="K38" s="29">
        <v>0.4095853567123413</v>
      </c>
      <c r="L38" s="29">
        <v>0.40142005681991577</v>
      </c>
      <c r="M38" s="29">
        <v>0.40169045329093933</v>
      </c>
      <c r="N38" s="29">
        <v>0.4068829417228699</v>
      </c>
      <c r="O38" s="29">
        <v>0.42120063304901123</v>
      </c>
      <c r="P38" s="29">
        <v>0.4017001688480377</v>
      </c>
      <c r="Q38" s="29">
        <v>0.42314398288726807</v>
      </c>
      <c r="R38" s="29">
        <v>0.4036712944507599</v>
      </c>
      <c r="S38" s="29">
        <v>0.4083007872104645</v>
      </c>
      <c r="T38" s="29">
        <v>0.4200931489467621</v>
      </c>
      <c r="U38" s="29">
        <v>0.42129281163215637</v>
      </c>
      <c r="V38" s="29">
        <v>0.40985000133514404</v>
      </c>
      <c r="W38" s="29">
        <v>0.4011654257774353</v>
      </c>
      <c r="X38" s="29">
        <v>0.41512393951416016</v>
      </c>
      <c r="Y38" s="29">
        <v>0.4041737914085388</v>
      </c>
      <c r="Z38" s="29">
        <v>0.3932671546936035</v>
      </c>
      <c r="AA38" s="29">
        <v>0.4058999717235565</v>
      </c>
      <c r="AB38" s="29">
        <v>0.41466355323791504</v>
      </c>
      <c r="AC38" s="29">
        <v>0.40635961294174194</v>
      </c>
      <c r="AD38" s="29">
        <v>0.40668201446533203</v>
      </c>
      <c r="AE38" s="29">
        <v>0.38733357191085815</v>
      </c>
      <c r="AF38" s="29">
        <v>0.39936769008636475</v>
      </c>
      <c r="AG38" s="29">
        <v>0.4121771454811096</v>
      </c>
      <c r="AH38" s="29">
        <v>0.40281495451927185</v>
      </c>
      <c r="AI38" s="29">
        <v>0.3839188516139984</v>
      </c>
      <c r="AJ38" s="29">
        <v>0.3969772756099701</v>
      </c>
      <c r="AK38" s="29">
        <v>0.39834922552108765</v>
      </c>
      <c r="AL38" s="29">
        <v>0.38543519377708435</v>
      </c>
      <c r="AM38" s="29">
        <v>0.3882899880409241</v>
      </c>
      <c r="AN38" s="29">
        <v>0.39307093620300293</v>
      </c>
      <c r="AO38" s="29">
        <v>0.39195600152015686</v>
      </c>
      <c r="AP38" s="29">
        <v>0.39084044098854065</v>
      </c>
      <c r="AQ38" s="29">
        <v>0.38925501704216003</v>
      </c>
      <c r="AR38" s="29">
        <v>0.3864062428474426</v>
      </c>
      <c r="AS38" s="29">
        <v>0.3673015534877777</v>
      </c>
      <c r="AT38" s="29">
        <v>0.37597548961639404</v>
      </c>
      <c r="AU38" s="29">
        <v>0.3730078637599945</v>
      </c>
      <c r="AV38" s="29">
        <v>0.3820590674877167</v>
      </c>
      <c r="AW38" s="29">
        <v>0.36870208382606506</v>
      </c>
      <c r="AX38" s="29">
        <v>0.35704028606414795</v>
      </c>
      <c r="AY38" s="29">
        <v>0.35795578360557556</v>
      </c>
      <c r="AZ38" s="29">
        <v>0.359062522649765</v>
      </c>
      <c r="BA38" s="29">
        <v>0.36137476563453674</v>
      </c>
      <c r="BB38" s="29">
        <v>0.3587699830532074</v>
      </c>
      <c r="BC38" s="29">
        <v>0.36457160115242004</v>
      </c>
      <c r="BD38" s="29">
        <v>0.3653479516506195</v>
      </c>
      <c r="BE38" s="29">
        <v>0.365302</v>
      </c>
      <c r="BF38" s="29">
        <v>0.3588852</v>
      </c>
      <c r="BG38" s="29">
        <v>0.3646872</v>
      </c>
      <c r="BH38" s="29">
        <v>0.37096884846687317</v>
      </c>
      <c r="BI38" s="17">
        <v>0.3701337</v>
      </c>
      <c r="BJ38" s="239">
        <v>0.363993</v>
      </c>
      <c r="BK38" s="240">
        <v>0.35967788100242615</v>
      </c>
    </row>
    <row r="39" spans="1:63" ht="12.75">
      <c r="A39" s="7">
        <v>30</v>
      </c>
      <c r="B39" s="6" t="s">
        <v>70</v>
      </c>
      <c r="C39" s="29">
        <v>0.5459862947463989</v>
      </c>
      <c r="D39" s="29">
        <v>0.44669461250305176</v>
      </c>
      <c r="E39" s="29">
        <v>0.438019335269928</v>
      </c>
      <c r="F39" s="29">
        <v>0.4481349587440491</v>
      </c>
      <c r="G39" s="29">
        <v>0.45358529686927795</v>
      </c>
      <c r="H39" s="29">
        <v>0.4437360167503357</v>
      </c>
      <c r="I39" s="29">
        <v>0.45123979449272156</v>
      </c>
      <c r="J39" s="29">
        <v>0.4653816223144531</v>
      </c>
      <c r="K39" s="29">
        <v>0.4567205011844635</v>
      </c>
      <c r="L39" s="29">
        <v>0.45205968618392944</v>
      </c>
      <c r="M39" s="29">
        <v>0.45441576838493347</v>
      </c>
      <c r="N39" s="29">
        <v>0.44816872477531433</v>
      </c>
      <c r="O39" s="29">
        <v>0.44539564847946167</v>
      </c>
      <c r="P39" s="29">
        <v>0.4321649670600891</v>
      </c>
      <c r="Q39" s="29">
        <v>0.44316014647483826</v>
      </c>
      <c r="R39" s="29">
        <v>0.44069400429725647</v>
      </c>
      <c r="S39" s="29">
        <v>0.43285730481147766</v>
      </c>
      <c r="T39" s="29">
        <v>0.45418158173561096</v>
      </c>
      <c r="U39" s="29">
        <v>0.4410057067871094</v>
      </c>
      <c r="V39" s="29">
        <v>0.44622111320495605</v>
      </c>
      <c r="W39" s="29">
        <v>0.45406246185302734</v>
      </c>
      <c r="X39" s="29">
        <v>0.4258829653263092</v>
      </c>
      <c r="Y39" s="29">
        <v>0.4395822584629059</v>
      </c>
      <c r="Z39" s="29">
        <v>0.4585705101490021</v>
      </c>
      <c r="AA39" s="29">
        <v>0.43921270966529846</v>
      </c>
      <c r="AB39" s="29">
        <v>0.4229394793510437</v>
      </c>
      <c r="AC39" s="29">
        <v>0.4395901560783386</v>
      </c>
      <c r="AD39" s="29">
        <v>0.4282892942428589</v>
      </c>
      <c r="AE39" s="29">
        <v>0.4306923747062683</v>
      </c>
      <c r="AF39" s="29">
        <v>0.4300128221511841</v>
      </c>
      <c r="AG39" s="29">
        <v>0.4295084476470947</v>
      </c>
      <c r="AH39" s="29">
        <v>0.43708258867263794</v>
      </c>
      <c r="AI39" s="29">
        <v>0.3996398448944092</v>
      </c>
      <c r="AJ39" s="29">
        <v>0.4159923195838928</v>
      </c>
      <c r="AK39" s="29">
        <v>0.4301655888557434</v>
      </c>
      <c r="AL39" s="29">
        <v>0.43860945105552673</v>
      </c>
      <c r="AM39" s="29">
        <v>0.41104623675346375</v>
      </c>
      <c r="AN39" s="29">
        <v>0.40134894847869873</v>
      </c>
      <c r="AO39" s="29">
        <v>0.42544832825660706</v>
      </c>
      <c r="AP39" s="29">
        <v>0.42086514830589294</v>
      </c>
      <c r="AQ39" s="29">
        <v>0.4162157475948334</v>
      </c>
      <c r="AR39" s="29">
        <v>0.4218452572822571</v>
      </c>
      <c r="AS39" s="29">
        <v>0.42132386565208435</v>
      </c>
      <c r="AT39" s="29">
        <v>0.4119735658168793</v>
      </c>
      <c r="AU39" s="29">
        <v>0.426151305437088</v>
      </c>
      <c r="AV39" s="29">
        <v>0.41912704706192017</v>
      </c>
      <c r="AW39" s="29">
        <v>0.4061060845851898</v>
      </c>
      <c r="AX39" s="29">
        <v>0.3877863883972168</v>
      </c>
      <c r="AY39" s="29">
        <v>0.39051029086112976</v>
      </c>
      <c r="AZ39" s="29">
        <v>0.38928791880607605</v>
      </c>
      <c r="BA39" s="29">
        <v>0.39450758695602417</v>
      </c>
      <c r="BB39" s="29">
        <v>0.3896041512489319</v>
      </c>
      <c r="BC39" s="29">
        <v>0.40405550599098206</v>
      </c>
      <c r="BD39" s="29">
        <v>0.38259172439575195</v>
      </c>
      <c r="BE39" s="29">
        <v>0.3936091</v>
      </c>
      <c r="BF39" s="29">
        <v>0.3772077</v>
      </c>
      <c r="BG39" s="29">
        <v>0.3710455</v>
      </c>
      <c r="BH39" s="29">
        <v>0.36566662788391113</v>
      </c>
      <c r="BI39" s="16">
        <v>0.3744581</v>
      </c>
      <c r="BJ39" s="240">
        <v>0.372212</v>
      </c>
      <c r="BK39" s="243">
        <v>0.39552417397499084</v>
      </c>
    </row>
    <row r="40" spans="1:63" ht="12.75">
      <c r="A40" s="7">
        <v>31</v>
      </c>
      <c r="B40" s="6" t="s">
        <v>69</v>
      </c>
      <c r="C40" s="29">
        <v>0.5037135481834412</v>
      </c>
      <c r="D40" s="29">
        <v>0.5211082696914673</v>
      </c>
      <c r="E40" s="29">
        <v>0.5038701295852661</v>
      </c>
      <c r="F40" s="29">
        <v>0.48845136165618896</v>
      </c>
      <c r="G40" s="29">
        <v>0.488538920879364</v>
      </c>
      <c r="H40" s="29">
        <v>0.47760671377182007</v>
      </c>
      <c r="I40" s="29">
        <v>0.5084115266799927</v>
      </c>
      <c r="J40" s="29">
        <v>0.48877254128456116</v>
      </c>
      <c r="K40" s="29">
        <v>0.5033879280090332</v>
      </c>
      <c r="L40" s="29">
        <v>0.5155840516090393</v>
      </c>
      <c r="M40" s="29">
        <v>0.46979013085365295</v>
      </c>
      <c r="N40" s="29">
        <v>0.48297297954559326</v>
      </c>
      <c r="O40" s="29">
        <v>0.48055481910705566</v>
      </c>
      <c r="P40" s="29">
        <v>0.4687662124633789</v>
      </c>
      <c r="Q40" s="29">
        <v>0.4623395800590515</v>
      </c>
      <c r="R40" s="29">
        <v>0.4606650769710541</v>
      </c>
      <c r="S40" s="29">
        <v>0.46085235476493835</v>
      </c>
      <c r="T40" s="29">
        <v>0.45889773964881897</v>
      </c>
      <c r="U40" s="29">
        <v>0.47015348076820374</v>
      </c>
      <c r="V40" s="29">
        <v>0.45696157217025757</v>
      </c>
      <c r="W40" s="29">
        <v>0.4620283842086792</v>
      </c>
      <c r="X40" s="29">
        <v>0.460886150598526</v>
      </c>
      <c r="Y40" s="29">
        <v>0.4604581892490387</v>
      </c>
      <c r="Z40" s="29">
        <v>0.4627492427825928</v>
      </c>
      <c r="AA40" s="29">
        <v>0.4656834602355957</v>
      </c>
      <c r="AB40" s="29">
        <v>0.45024368166923523</v>
      </c>
      <c r="AC40" s="29">
        <v>0.45523348450660706</v>
      </c>
      <c r="AD40" s="29">
        <v>0.4512512981891632</v>
      </c>
      <c r="AE40" s="29">
        <v>0.4583810567855835</v>
      </c>
      <c r="AF40" s="29">
        <v>0.4610743224620819</v>
      </c>
      <c r="AG40" s="29">
        <v>0.46694520115852356</v>
      </c>
      <c r="AH40" s="29">
        <v>0.44800806045532227</v>
      </c>
      <c r="AI40" s="29">
        <v>0.44536033272743225</v>
      </c>
      <c r="AJ40" s="29">
        <v>0.4892621636390686</v>
      </c>
      <c r="AK40" s="29">
        <v>0.45195674896240234</v>
      </c>
      <c r="AL40" s="29">
        <v>0.46273675560951233</v>
      </c>
      <c r="AM40" s="29">
        <v>0.44262152910232544</v>
      </c>
      <c r="AN40" s="29">
        <v>0.4237365424633026</v>
      </c>
      <c r="AO40" s="29">
        <v>0.4197129011154175</v>
      </c>
      <c r="AP40" s="29">
        <v>0.42504483461380005</v>
      </c>
      <c r="AQ40" s="29">
        <v>0.410861074924469</v>
      </c>
      <c r="AR40" s="29">
        <v>0.41442057490348816</v>
      </c>
      <c r="AS40" s="29">
        <v>0.4322872459888458</v>
      </c>
      <c r="AT40" s="29">
        <v>0.42483171820640564</v>
      </c>
      <c r="AU40" s="29">
        <v>0.4264602065086365</v>
      </c>
      <c r="AV40" s="29">
        <v>0.4246426820755005</v>
      </c>
      <c r="AW40" s="29">
        <v>0.4262921214103699</v>
      </c>
      <c r="AX40" s="29">
        <v>0.4296894669532776</v>
      </c>
      <c r="AY40" s="29">
        <v>0.4304015636444092</v>
      </c>
      <c r="AZ40" s="29">
        <v>0.43038320541381836</v>
      </c>
      <c r="BA40" s="29">
        <v>0.42940661311149597</v>
      </c>
      <c r="BB40" s="29">
        <v>0.4229653477668762</v>
      </c>
      <c r="BC40" s="29">
        <v>0.4186413288116455</v>
      </c>
      <c r="BD40" s="29">
        <v>0.4148479104042053</v>
      </c>
      <c r="BE40" s="29">
        <v>0.4052818</v>
      </c>
      <c r="BF40" s="29">
        <v>0.4288004</v>
      </c>
      <c r="BG40" s="29">
        <v>0.4244745</v>
      </c>
      <c r="BH40" s="29">
        <v>0.4148271679878235</v>
      </c>
      <c r="BI40" s="15">
        <v>0.4242629</v>
      </c>
      <c r="BJ40" s="241">
        <v>0.41775</v>
      </c>
      <c r="BK40" s="243">
        <v>0.41583773493766785</v>
      </c>
    </row>
    <row r="41" spans="1:63" ht="12.75">
      <c r="A41" s="7">
        <v>32</v>
      </c>
      <c r="B41" s="6" t="s">
        <v>68</v>
      </c>
      <c r="C41" s="29">
        <v>0.43009525537490845</v>
      </c>
      <c r="D41" s="29">
        <v>0.4198373556137085</v>
      </c>
      <c r="E41" s="29">
        <v>0.42143747210502625</v>
      </c>
      <c r="F41" s="29">
        <v>0.41538649797439575</v>
      </c>
      <c r="G41" s="29">
        <v>0.4369593560695648</v>
      </c>
      <c r="H41" s="29">
        <v>0.4392946660518646</v>
      </c>
      <c r="I41" s="29">
        <v>0.43101391196250916</v>
      </c>
      <c r="J41" s="29">
        <v>0.4332032799720764</v>
      </c>
      <c r="K41" s="29">
        <v>0.43240442872047424</v>
      </c>
      <c r="L41" s="29">
        <v>0.4355594217777252</v>
      </c>
      <c r="M41" s="29">
        <v>0.4262874722480774</v>
      </c>
      <c r="N41" s="29">
        <v>0.43479296565055847</v>
      </c>
      <c r="O41" s="29">
        <v>0.4259520173072815</v>
      </c>
      <c r="P41" s="29">
        <v>0.4434630870819092</v>
      </c>
      <c r="Q41" s="29">
        <v>0.4033186137676239</v>
      </c>
      <c r="R41" s="29">
        <v>0.42436161637306213</v>
      </c>
      <c r="S41" s="29">
        <v>0.40850454568862915</v>
      </c>
      <c r="T41" s="29">
        <v>0.40397658944129944</v>
      </c>
      <c r="U41" s="29">
        <v>0.40689772367477417</v>
      </c>
      <c r="V41" s="29">
        <v>0.4233667552471161</v>
      </c>
      <c r="W41" s="29">
        <v>0.4037283658981323</v>
      </c>
      <c r="X41" s="29">
        <v>0.41087403893470764</v>
      </c>
      <c r="Y41" s="29">
        <v>0.4699172377586365</v>
      </c>
      <c r="Z41" s="29">
        <v>0.4499931037425995</v>
      </c>
      <c r="AA41" s="29">
        <v>0.45782676339149475</v>
      </c>
      <c r="AB41" s="29">
        <v>0.419854998588562</v>
      </c>
      <c r="AC41" s="29">
        <v>0.4393353760242462</v>
      </c>
      <c r="AD41" s="29">
        <v>0.454328328371048</v>
      </c>
      <c r="AE41" s="29">
        <v>0.4654400944709778</v>
      </c>
      <c r="AF41" s="29">
        <v>0.4318670630455017</v>
      </c>
      <c r="AG41" s="29">
        <v>0.43609878420829773</v>
      </c>
      <c r="AH41" s="29">
        <v>0.4383818507194519</v>
      </c>
      <c r="AI41" s="29">
        <v>0.4756578207015991</v>
      </c>
      <c r="AJ41" s="29">
        <v>0.4189406931400299</v>
      </c>
      <c r="AK41" s="29">
        <v>0.42844682931900024</v>
      </c>
      <c r="AL41" s="29">
        <v>0.40681350231170654</v>
      </c>
      <c r="AM41" s="29">
        <v>0.4137437641620636</v>
      </c>
      <c r="AN41" s="29">
        <v>0.4254385828971863</v>
      </c>
      <c r="AO41" s="29">
        <v>0.42868468165397644</v>
      </c>
      <c r="AP41" s="29">
        <v>0.4172942340373993</v>
      </c>
      <c r="AQ41" s="29">
        <v>0.4277258515357971</v>
      </c>
      <c r="AR41" s="29">
        <v>0.43419981002807617</v>
      </c>
      <c r="AS41" s="29">
        <v>0.4176486134529114</v>
      </c>
      <c r="AT41" s="29">
        <v>0.4363439977169037</v>
      </c>
      <c r="AU41" s="29">
        <v>0.4184427261352539</v>
      </c>
      <c r="AV41" s="29">
        <v>0.413411408662796</v>
      </c>
      <c r="AW41" s="29">
        <v>0.4041951894760132</v>
      </c>
      <c r="AX41" s="29">
        <v>0.3951919376850128</v>
      </c>
      <c r="AY41" s="29">
        <v>0.39355698227882385</v>
      </c>
      <c r="AZ41" s="29">
        <v>0.39892804622650146</v>
      </c>
      <c r="BA41" s="29">
        <v>0.39737212657928467</v>
      </c>
      <c r="BB41" s="29">
        <v>0.38261792063713074</v>
      </c>
      <c r="BC41" s="29">
        <v>0.37245532870292664</v>
      </c>
      <c r="BD41" s="29">
        <v>0.37809422612190247</v>
      </c>
      <c r="BE41" s="29">
        <v>0.3756824</v>
      </c>
      <c r="BF41" s="29">
        <v>0.3792739</v>
      </c>
      <c r="BG41" s="29">
        <v>0.3820355</v>
      </c>
      <c r="BH41" s="29">
        <v>0.38535335659980774</v>
      </c>
      <c r="BI41" s="15">
        <v>0.3819931</v>
      </c>
      <c r="BJ41" s="240">
        <v>0.373851</v>
      </c>
      <c r="BK41" s="240">
        <v>0.3730243742465973</v>
      </c>
    </row>
    <row r="42" spans="1:63" ht="12.75">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BJ42" s="235"/>
      <c r="BK42" s="235"/>
    </row>
    <row r="43" spans="1:63" ht="12.75">
      <c r="A43" s="13" t="s">
        <v>67</v>
      </c>
      <c r="B43" s="6" t="s">
        <v>66</v>
      </c>
      <c r="C43" s="12">
        <v>0.4462437927722931</v>
      </c>
      <c r="D43" s="12">
        <v>0.4408204257488251</v>
      </c>
      <c r="E43" s="12">
        <v>0.43919405341148376</v>
      </c>
      <c r="F43" s="12">
        <v>0.4387342035770416</v>
      </c>
      <c r="G43" s="12">
        <v>0.4350719451904297</v>
      </c>
      <c r="H43" s="12">
        <v>0.4335799217224121</v>
      </c>
      <c r="I43" s="12">
        <v>0.43713244795799255</v>
      </c>
      <c r="J43" s="12">
        <v>0.43498364090919495</v>
      </c>
      <c r="K43" s="12">
        <v>0.43575647473335266</v>
      </c>
      <c r="L43" s="12">
        <v>0.4296535849571228</v>
      </c>
      <c r="M43" s="12">
        <v>0.43024730682373047</v>
      </c>
      <c r="N43" s="12">
        <v>0.43162474036216736</v>
      </c>
      <c r="O43" s="12">
        <v>0.4298050105571747</v>
      </c>
      <c r="P43" s="12">
        <v>0.42362114787101746</v>
      </c>
      <c r="Q43" s="12">
        <v>0.42231130599975586</v>
      </c>
      <c r="R43" s="12">
        <v>0.42022964358329773</v>
      </c>
      <c r="S43" s="12">
        <v>0.4160034656524658</v>
      </c>
      <c r="T43" s="12">
        <v>0.4215538203716278</v>
      </c>
      <c r="U43" s="12">
        <v>0.41933396458625793</v>
      </c>
      <c r="V43" s="12">
        <v>0.4156661629676819</v>
      </c>
      <c r="W43" s="12">
        <v>0.4162507951259613</v>
      </c>
      <c r="X43" s="12">
        <v>0.41724681854248047</v>
      </c>
      <c r="Y43" s="12">
        <v>0.4121882915496826</v>
      </c>
      <c r="Z43" s="12">
        <v>0.40486180782318115</v>
      </c>
      <c r="AA43" s="12">
        <v>0.40186455845832825</v>
      </c>
      <c r="AB43" s="12">
        <v>0.4032658338546753</v>
      </c>
      <c r="AC43" s="12">
        <v>0.41037043929100037</v>
      </c>
      <c r="AD43" s="12">
        <v>0.408505380153656</v>
      </c>
      <c r="AE43" s="12">
        <v>0.40465033054351807</v>
      </c>
      <c r="AF43" s="12">
        <v>0.4071146845817566</v>
      </c>
      <c r="AG43" s="12">
        <v>0.4096483290195465</v>
      </c>
      <c r="AH43" s="12">
        <v>0.4063401222229004</v>
      </c>
      <c r="AI43" s="12">
        <v>0.40657681226730347</v>
      </c>
      <c r="AJ43" s="12">
        <v>0.40632182359695435</v>
      </c>
      <c r="AK43" s="12">
        <v>0.4055257737636566</v>
      </c>
      <c r="AL43" s="12">
        <v>0.4042760729789734</v>
      </c>
      <c r="AM43" s="12">
        <v>0.3939152956008911</v>
      </c>
      <c r="AN43" s="12">
        <v>0.39329004287719727</v>
      </c>
      <c r="AO43" s="12">
        <v>0.3975883424282074</v>
      </c>
      <c r="AP43" s="12">
        <v>0.3956286311149597</v>
      </c>
      <c r="AQ43" s="12">
        <v>0.39210331439971924</v>
      </c>
      <c r="AR43" s="12">
        <v>0.39402684569358826</v>
      </c>
      <c r="AS43" s="12">
        <v>0.4002533555030823</v>
      </c>
      <c r="AT43" s="12">
        <v>0.40149688720703125</v>
      </c>
      <c r="AU43" s="12">
        <v>0.39033031</v>
      </c>
      <c r="AV43" s="12">
        <v>0.393152177333832</v>
      </c>
      <c r="AW43" s="11">
        <v>0.39417850971221924</v>
      </c>
      <c r="AX43" s="11">
        <v>0.38492682576179504</v>
      </c>
      <c r="AY43" s="11">
        <v>0.3811081051826477</v>
      </c>
      <c r="AZ43" s="11">
        <v>0.3864421546459198</v>
      </c>
      <c r="BA43" s="11">
        <v>0.3815517723560333</v>
      </c>
      <c r="BB43" s="11">
        <v>0.378</v>
      </c>
      <c r="BC43" s="11">
        <v>0.3761419355869293</v>
      </c>
      <c r="BD43" s="11">
        <v>0.3784882128238678</v>
      </c>
      <c r="BE43" s="11">
        <v>0.3772687</v>
      </c>
      <c r="BF43" s="11">
        <v>0.3779487</v>
      </c>
      <c r="BG43" s="11">
        <v>0.3743455</v>
      </c>
      <c r="BH43" s="11">
        <v>0.3779035806655884</v>
      </c>
      <c r="BI43" s="11">
        <v>0.3780885</v>
      </c>
      <c r="BJ43" s="236">
        <v>0.380266</v>
      </c>
      <c r="BK43" s="236">
        <v>0.38118574023246765</v>
      </c>
    </row>
    <row r="45" spans="2:63" ht="12.75">
      <c r="B45" s="2" t="s">
        <v>65</v>
      </c>
      <c r="BJ45" s="235"/>
      <c r="BK45" s="235"/>
    </row>
    <row r="46" spans="2:63" ht="13.5" customHeight="1">
      <c r="B46" s="10" t="s">
        <v>64</v>
      </c>
      <c r="C46" s="9" t="s">
        <v>63</v>
      </c>
      <c r="D46" s="9" t="s">
        <v>62</v>
      </c>
      <c r="E46" s="9" t="s">
        <v>61</v>
      </c>
      <c r="F46" s="9" t="s">
        <v>60</v>
      </c>
      <c r="G46" s="9" t="s">
        <v>59</v>
      </c>
      <c r="H46" s="9" t="s">
        <v>58</v>
      </c>
      <c r="I46" s="9" t="s">
        <v>57</v>
      </c>
      <c r="J46" s="9" t="s">
        <v>56</v>
      </c>
      <c r="K46" s="9" t="s">
        <v>55</v>
      </c>
      <c r="L46" s="9" t="s">
        <v>54</v>
      </c>
      <c r="M46" s="9" t="s">
        <v>53</v>
      </c>
      <c r="N46" s="9" t="s">
        <v>52</v>
      </c>
      <c r="O46" s="9" t="s">
        <v>51</v>
      </c>
      <c r="P46" s="9" t="s">
        <v>50</v>
      </c>
      <c r="Q46" s="9" t="s">
        <v>49</v>
      </c>
      <c r="R46" s="9" t="s">
        <v>48</v>
      </c>
      <c r="S46" s="9" t="s">
        <v>47</v>
      </c>
      <c r="T46" s="9" t="s">
        <v>46</v>
      </c>
      <c r="U46" s="9" t="s">
        <v>45</v>
      </c>
      <c r="V46" s="9" t="s">
        <v>44</v>
      </c>
      <c r="W46" s="9" t="s">
        <v>43</v>
      </c>
      <c r="X46" s="9" t="s">
        <v>42</v>
      </c>
      <c r="Y46" s="9" t="s">
        <v>41</v>
      </c>
      <c r="Z46" s="9" t="s">
        <v>40</v>
      </c>
      <c r="AA46" s="9" t="s">
        <v>39</v>
      </c>
      <c r="AB46" s="9" t="s">
        <v>38</v>
      </c>
      <c r="AC46" s="9" t="s">
        <v>37</v>
      </c>
      <c r="AD46" s="9" t="s">
        <v>36</v>
      </c>
      <c r="AE46" s="9" t="s">
        <v>35</v>
      </c>
      <c r="AF46" s="9" t="s">
        <v>34</v>
      </c>
      <c r="AG46" s="9" t="s">
        <v>33</v>
      </c>
      <c r="AH46" s="9" t="s">
        <v>32</v>
      </c>
      <c r="AI46" s="9" t="s">
        <v>31</v>
      </c>
      <c r="AJ46" s="9" t="s">
        <v>30</v>
      </c>
      <c r="AK46" s="9" t="s">
        <v>29</v>
      </c>
      <c r="AL46" s="9" t="s">
        <v>28</v>
      </c>
      <c r="AM46" s="9" t="s">
        <v>27</v>
      </c>
      <c r="AN46" s="9" t="s">
        <v>26</v>
      </c>
      <c r="AO46" s="9" t="s">
        <v>25</v>
      </c>
      <c r="AP46" s="9" t="s">
        <v>24</v>
      </c>
      <c r="AQ46" s="9" t="s">
        <v>23</v>
      </c>
      <c r="AR46" s="9" t="s">
        <v>22</v>
      </c>
      <c r="AS46" s="9" t="s">
        <v>21</v>
      </c>
      <c r="AT46" s="9" t="s">
        <v>20</v>
      </c>
      <c r="AU46" s="9" t="s">
        <v>19</v>
      </c>
      <c r="AV46" s="9" t="s">
        <v>18</v>
      </c>
      <c r="AW46" s="9" t="s">
        <v>17</v>
      </c>
      <c r="AX46" s="9" t="s">
        <v>16</v>
      </c>
      <c r="AY46" s="9" t="s">
        <v>15</v>
      </c>
      <c r="AZ46" s="9" t="s">
        <v>14</v>
      </c>
      <c r="BA46" s="9" t="s">
        <v>13</v>
      </c>
      <c r="BB46" s="9" t="s">
        <v>12</v>
      </c>
      <c r="BC46" s="8" t="s">
        <v>11</v>
      </c>
      <c r="BD46" s="8" t="s">
        <v>10</v>
      </c>
      <c r="BE46" s="8" t="s">
        <v>9</v>
      </c>
      <c r="BF46" s="8" t="s">
        <v>8</v>
      </c>
      <c r="BG46" s="8" t="s">
        <v>7</v>
      </c>
      <c r="BH46" s="8" t="s">
        <v>6</v>
      </c>
      <c r="BI46" s="8" t="s">
        <v>5</v>
      </c>
      <c r="BJ46" s="237" t="s">
        <v>646</v>
      </c>
      <c r="BK46" s="242" t="s">
        <v>647</v>
      </c>
    </row>
    <row r="47" spans="1:63" ht="12.75">
      <c r="A47" s="7">
        <v>1</v>
      </c>
      <c r="B47" s="6" t="str">
        <f aca="true" t="shared" si="0" ref="B47:B78">B10</f>
        <v>Aguascalientes</v>
      </c>
      <c r="C47" s="5" t="s">
        <v>4</v>
      </c>
      <c r="D47" s="5" t="s">
        <v>4</v>
      </c>
      <c r="E47" s="5" t="s">
        <v>4</v>
      </c>
      <c r="F47" s="5" t="s">
        <v>4</v>
      </c>
      <c r="G47" s="4">
        <f aca="true" t="shared" si="1" ref="G47:G78">(G10-C10)</f>
        <v>-0.01099136471748352</v>
      </c>
      <c r="H47" s="4">
        <f aca="true" t="shared" si="2" ref="H47:H78">(H10-D10)</f>
        <v>0.010234147310256958</v>
      </c>
      <c r="I47" s="4">
        <f aca="true" t="shared" si="3" ref="I47:I78">(I10-E10)</f>
        <v>-0.015392601490020752</v>
      </c>
      <c r="J47" s="4">
        <f aca="true" t="shared" si="4" ref="J47:J78">(J10-F10)</f>
        <v>-0.0019538700580596924</v>
      </c>
      <c r="K47" s="4">
        <f aca="true" t="shared" si="5" ref="K47:K78">(K10-G10)</f>
        <v>0.01225319504737854</v>
      </c>
      <c r="L47" s="4">
        <f aca="true" t="shared" si="6" ref="L47:L78">(L10-H10)</f>
        <v>-0.0016651153564453125</v>
      </c>
      <c r="M47" s="4">
        <f aca="true" t="shared" si="7" ref="M47:M78">(M10-I10)</f>
        <v>-0.015638113021850586</v>
      </c>
      <c r="N47" s="4">
        <f aca="true" t="shared" si="8" ref="N47:N78">(N10-J10)</f>
        <v>-0.0002955198287963867</v>
      </c>
      <c r="O47" s="4">
        <f aca="true" t="shared" si="9" ref="O47:O78">(O10-K10)</f>
        <v>0.015025824308395386</v>
      </c>
      <c r="P47" s="4">
        <f aca="true" t="shared" si="10" ref="P47:P78">(P10-L10)</f>
        <v>-0.017021209001541138</v>
      </c>
      <c r="Q47" s="4">
        <f aca="true" t="shared" si="11" ref="Q47:Q78">(Q10-M10)</f>
        <v>0.027194231748580933</v>
      </c>
      <c r="R47" s="4">
        <f aca="true" t="shared" si="12" ref="R47:R78">(R10-N10)</f>
        <v>0.003445267677307129</v>
      </c>
      <c r="S47" s="4">
        <f aca="true" t="shared" si="13" ref="S47:S78">(S10-O10)</f>
        <v>-0.02281886339187622</v>
      </c>
      <c r="T47" s="4">
        <f aca="true" t="shared" si="14" ref="T47:T78">(T10-P10)</f>
        <v>0.0015643835067749023</v>
      </c>
      <c r="U47" s="4">
        <f aca="true" t="shared" si="15" ref="U47:U78">(U10-Q10)</f>
        <v>-0.008969604969024658</v>
      </c>
      <c r="V47" s="4">
        <f aca="true" t="shared" si="16" ref="V47:V78">(V10-R10)</f>
        <v>-0.006803691387176514</v>
      </c>
      <c r="W47" s="4">
        <f aca="true" t="shared" si="17" ref="W47:W78">(W10-S10)</f>
        <v>0.008133113384246826</v>
      </c>
      <c r="X47" s="4">
        <f aca="true" t="shared" si="18" ref="X47:X78">(X10-T10)</f>
        <v>-0.002619922161102295</v>
      </c>
      <c r="Y47" s="4">
        <f aca="true" t="shared" si="19" ref="Y47:Y78">(Y10-U10)</f>
        <v>-0.009726941585540771</v>
      </c>
      <c r="Z47" s="4">
        <f aca="true" t="shared" si="20" ref="Z47:Z78">(Z10-V10)</f>
        <v>-0.021056532859802246</v>
      </c>
      <c r="AA47" s="4">
        <f aca="true" t="shared" si="21" ref="AA47:AA78">(AA10-W10)</f>
        <v>-0.02121603488922119</v>
      </c>
      <c r="AB47" s="4">
        <f aca="true" t="shared" si="22" ref="AB47:AB78">(AB10-X10)</f>
        <v>-0.008887141942977905</v>
      </c>
      <c r="AC47" s="4">
        <f aca="true" t="shared" si="23" ref="AC47:AC78">(AC10-Y10)</f>
        <v>-0.006593614816665649</v>
      </c>
      <c r="AD47" s="4">
        <f aca="true" t="shared" si="24" ref="AD47:AD78">(AD10-Z10)</f>
        <v>-0.0061449408531188965</v>
      </c>
      <c r="AE47" s="4">
        <f aca="true" t="shared" si="25" ref="AE47:AE78">(AE10-AA10)</f>
        <v>0.004322260618209839</v>
      </c>
      <c r="AF47" s="4">
        <f aca="true" t="shared" si="26" ref="AF47:AF78">(AF10-AB10)</f>
        <v>0.010586172342300415</v>
      </c>
      <c r="AG47" s="4">
        <f aca="true" t="shared" si="27" ref="AG47:AG78">(AG10-AC10)</f>
        <v>0.008381962776184082</v>
      </c>
      <c r="AH47" s="4">
        <f aca="true" t="shared" si="28" ref="AH47:AH78">(AH10-AD10)</f>
        <v>0.04319533705711365</v>
      </c>
      <c r="AI47" s="4">
        <f aca="true" t="shared" si="29" ref="AI47:AI78">(AI10-AE10)</f>
        <v>-0.006120741367340088</v>
      </c>
      <c r="AJ47" s="4">
        <f aca="true" t="shared" si="30" ref="AJ47:AJ78">(AJ10-AF10)</f>
        <v>0.005862146615982056</v>
      </c>
      <c r="AK47" s="4">
        <f aca="true" t="shared" si="31" ref="AK47:AK78">(AK10-AG10)</f>
        <v>-0.020243465900421143</v>
      </c>
      <c r="AL47" s="4">
        <f aca="true" t="shared" si="32" ref="AL47:AL78">(AL10-AH10)</f>
        <v>-0.01312255859375</v>
      </c>
      <c r="AM47" s="4">
        <f aca="true" t="shared" si="33" ref="AM47:AM78">(AM10-AI10)</f>
        <v>-0.013025939464569092</v>
      </c>
      <c r="AN47" s="4">
        <f aca="true" t="shared" si="34" ref="AN47:AN78">(AN10-AJ10)</f>
        <v>-0.03072535991668701</v>
      </c>
      <c r="AO47" s="4">
        <f aca="true" t="shared" si="35" ref="AO47:AO78">(AO10-AK10)</f>
        <v>0.009753137826919556</v>
      </c>
      <c r="AP47" s="4">
        <f aca="true" t="shared" si="36" ref="AP47:AP78">(AP10-AL10)</f>
        <v>-0.04237377643585205</v>
      </c>
      <c r="AQ47" s="4">
        <f aca="true" t="shared" si="37" ref="AQ47:AQ78">(AQ10-AM10)</f>
        <v>-0.01720362901687622</v>
      </c>
      <c r="AR47" s="4">
        <f aca="true" t="shared" si="38" ref="AR47:AR78">(AR10-AN10)</f>
        <v>-0.009153485298156738</v>
      </c>
      <c r="AS47" s="4">
        <f aca="true" t="shared" si="39" ref="AS47:AS78">(AS10-AO10)</f>
        <v>-0.02678447961807251</v>
      </c>
      <c r="AT47" s="4">
        <f aca="true" t="shared" si="40" ref="AT47:AT78">(AT10-AP10)</f>
        <v>0.0008810758590698242</v>
      </c>
      <c r="AU47" s="4">
        <f aca="true" t="shared" si="41" ref="AU47:AU78">(AU10-AQ10)</f>
        <v>0.011044561862945557</v>
      </c>
      <c r="AV47" s="4">
        <f aca="true" t="shared" si="42" ref="AV47:AV78">(AV10-AR10)</f>
        <v>0.01921457052230835</v>
      </c>
      <c r="AW47" s="4">
        <f aca="true" t="shared" si="43" ref="AW47:AW78">(AW10-AS10)</f>
        <v>0.002354264259338379</v>
      </c>
      <c r="AX47" s="4">
        <f aca="true" t="shared" si="44" ref="AX47:AX78">(AX10-AT10)</f>
        <v>-0.0009244978427886963</v>
      </c>
      <c r="AY47" s="4">
        <f aca="true" t="shared" si="45" ref="AY47:AY78">(AY10-AU10)</f>
        <v>-0.010922789573669434</v>
      </c>
      <c r="AZ47" s="4">
        <f aca="true" t="shared" si="46" ref="AZ47:AZ78">(AZ10-AV10)</f>
        <v>-0.0279100239276886</v>
      </c>
      <c r="BA47" s="4">
        <f aca="true" t="shared" si="47" ref="BA47:BA78">(BA10-AW10)</f>
        <v>-0.01963701844215393</v>
      </c>
      <c r="BB47" s="4">
        <v>-0.0154</v>
      </c>
      <c r="BC47" s="3">
        <v>-0.014378011226654053</v>
      </c>
      <c r="BD47" s="3">
        <v>-0.013000000000000012</v>
      </c>
      <c r="BE47" s="3">
        <f aca="true" t="shared" si="48" ref="BE47:BE78">(ROUND(BE10,3)-ROUND(BA10,3))</f>
        <v>-0.006000000000000005</v>
      </c>
      <c r="BF47" s="3">
        <f aca="true" t="shared" si="49" ref="BF47:BF78">(ROUND(BF10,3)-ROUND(BB10,3))</f>
        <v>-0.015000000000000013</v>
      </c>
      <c r="BG47" s="3">
        <f aca="true" t="shared" si="50" ref="BG47:BG78">(ROUND(BG10,3)-ROUND(BC10,3))</f>
        <v>-0.009000000000000008</v>
      </c>
      <c r="BH47" s="3">
        <v>-0.007000000000000006</v>
      </c>
      <c r="BI47" s="3">
        <v>0.02300000000000002</v>
      </c>
      <c r="BJ47" s="238">
        <v>0.02100000000000002</v>
      </c>
      <c r="BK47" s="238">
        <v>0.020000000000000018</v>
      </c>
    </row>
    <row r="48" spans="1:63" ht="12.75">
      <c r="A48" s="7">
        <v>2</v>
      </c>
      <c r="B48" s="6" t="str">
        <f t="shared" si="0"/>
        <v>Baja California</v>
      </c>
      <c r="C48" s="5" t="s">
        <v>4</v>
      </c>
      <c r="D48" s="5" t="s">
        <v>4</v>
      </c>
      <c r="E48" s="5" t="s">
        <v>4</v>
      </c>
      <c r="F48" s="5" t="s">
        <v>4</v>
      </c>
      <c r="G48" s="4">
        <f t="shared" si="1"/>
        <v>-0.004732102155685425</v>
      </c>
      <c r="H48" s="4">
        <f t="shared" si="2"/>
        <v>0.005988359451293945</v>
      </c>
      <c r="I48" s="4">
        <f t="shared" si="3"/>
        <v>-0.006249278783798218</v>
      </c>
      <c r="J48" s="4">
        <f t="shared" si="4"/>
        <v>-0.014228075742721558</v>
      </c>
      <c r="K48" s="4">
        <f t="shared" si="5"/>
        <v>-0.012191325426101685</v>
      </c>
      <c r="L48" s="4">
        <f t="shared" si="6"/>
        <v>-0.014474332332611084</v>
      </c>
      <c r="M48" s="4">
        <f t="shared" si="7"/>
        <v>-0.017269551753997803</v>
      </c>
      <c r="N48" s="4">
        <f t="shared" si="8"/>
        <v>0.009904652833938599</v>
      </c>
      <c r="O48" s="4">
        <f t="shared" si="9"/>
        <v>0.016384541988372803</v>
      </c>
      <c r="P48" s="4">
        <f t="shared" si="10"/>
        <v>0.0065628886222839355</v>
      </c>
      <c r="Q48" s="4">
        <f t="shared" si="11"/>
        <v>0.026089340448379517</v>
      </c>
      <c r="R48" s="4">
        <f t="shared" si="12"/>
        <v>-0.009484201669692993</v>
      </c>
      <c r="S48" s="4">
        <f t="shared" si="13"/>
        <v>-0.010933935642242432</v>
      </c>
      <c r="T48" s="4">
        <f t="shared" si="14"/>
        <v>0.005644053220748901</v>
      </c>
      <c r="U48" s="4">
        <f t="shared" si="15"/>
        <v>0.00045359134674072266</v>
      </c>
      <c r="V48" s="4">
        <f t="shared" si="16"/>
        <v>0.005771160125732422</v>
      </c>
      <c r="W48" s="4">
        <f t="shared" si="17"/>
        <v>0.014352411031723022</v>
      </c>
      <c r="X48" s="4">
        <f t="shared" si="18"/>
        <v>0.009721130132675171</v>
      </c>
      <c r="Y48" s="4">
        <f t="shared" si="19"/>
        <v>-0.004554122686386108</v>
      </c>
      <c r="Z48" s="4">
        <f t="shared" si="20"/>
        <v>0.024862617254257202</v>
      </c>
      <c r="AA48" s="4">
        <f t="shared" si="21"/>
        <v>-0.012586981058120728</v>
      </c>
      <c r="AB48" s="4">
        <f t="shared" si="22"/>
        <v>-0.0031183958053588867</v>
      </c>
      <c r="AC48" s="4">
        <f t="shared" si="23"/>
        <v>-0.009260892868041992</v>
      </c>
      <c r="AD48" s="4">
        <f t="shared" si="24"/>
        <v>-0.004672616720199585</v>
      </c>
      <c r="AE48" s="4">
        <f t="shared" si="25"/>
        <v>0.01641225814819336</v>
      </c>
      <c r="AF48" s="4">
        <f t="shared" si="26"/>
        <v>0.007064908742904663</v>
      </c>
      <c r="AG48" s="4">
        <f t="shared" si="27"/>
        <v>0.012468338012695312</v>
      </c>
      <c r="AH48" s="4">
        <f t="shared" si="28"/>
        <v>-0.018803656101226807</v>
      </c>
      <c r="AI48" s="4">
        <f t="shared" si="29"/>
        <v>-0.023299723863601685</v>
      </c>
      <c r="AJ48" s="4">
        <f t="shared" si="30"/>
        <v>0.006272464990615845</v>
      </c>
      <c r="AK48" s="4">
        <f t="shared" si="31"/>
        <v>-0.002722501754760742</v>
      </c>
      <c r="AL48" s="4">
        <f t="shared" si="32"/>
        <v>-0.01784554123878479</v>
      </c>
      <c r="AM48" s="4">
        <f t="shared" si="33"/>
        <v>-0.0012354552745819092</v>
      </c>
      <c r="AN48" s="4">
        <f t="shared" si="34"/>
        <v>-0.02288869023323059</v>
      </c>
      <c r="AO48" s="4">
        <f t="shared" si="35"/>
        <v>-0.008108288049697876</v>
      </c>
      <c r="AP48" s="4">
        <f t="shared" si="36"/>
        <v>0.011555582284927368</v>
      </c>
      <c r="AQ48" s="4">
        <f t="shared" si="37"/>
        <v>-0.013471454381942749</v>
      </c>
      <c r="AR48" s="4">
        <f t="shared" si="38"/>
        <v>-0.02697131037712097</v>
      </c>
      <c r="AS48" s="4">
        <f t="shared" si="39"/>
        <v>-0.01446610689163208</v>
      </c>
      <c r="AT48" s="4">
        <f t="shared" si="40"/>
        <v>-0.008686065673828125</v>
      </c>
      <c r="AU48" s="4">
        <f t="shared" si="41"/>
        <v>-0.0017960071563720703</v>
      </c>
      <c r="AV48" s="4">
        <f t="shared" si="42"/>
        <v>0.0023016631603240967</v>
      </c>
      <c r="AW48" s="4">
        <f t="shared" si="43"/>
        <v>0.025923460721969604</v>
      </c>
      <c r="AX48" s="4">
        <f t="shared" si="44"/>
        <v>-0.01201745867729187</v>
      </c>
      <c r="AY48" s="4">
        <f t="shared" si="45"/>
        <v>-0.021378397941589355</v>
      </c>
      <c r="AZ48" s="4">
        <f t="shared" si="46"/>
        <v>0.01847013831138611</v>
      </c>
      <c r="BA48" s="4">
        <f t="shared" si="47"/>
        <v>-0.030743330717086792</v>
      </c>
      <c r="BB48" s="4">
        <v>-0.0073</v>
      </c>
      <c r="BC48" s="3">
        <v>0.021069049835205078</v>
      </c>
      <c r="BD48" s="3">
        <v>-0.008000000000000007</v>
      </c>
      <c r="BE48" s="3">
        <f t="shared" si="48"/>
        <v>-0.006000000000000005</v>
      </c>
      <c r="BF48" s="3">
        <f t="shared" si="49"/>
        <v>-0.010000000000000009</v>
      </c>
      <c r="BG48" s="3">
        <f t="shared" si="50"/>
        <v>-0.015000000000000013</v>
      </c>
      <c r="BH48" s="3">
        <v>-0.039000000000000035</v>
      </c>
      <c r="BI48" s="3">
        <v>-0.0010000000000000009</v>
      </c>
      <c r="BJ48" s="238">
        <v>-0.006000000000000005</v>
      </c>
      <c r="BK48" s="238">
        <v>-0.007000000000000006</v>
      </c>
    </row>
    <row r="49" spans="1:63" ht="12.75">
      <c r="A49" s="7">
        <v>3</v>
      </c>
      <c r="B49" s="6" t="str">
        <f t="shared" si="0"/>
        <v>Baja California Sur</v>
      </c>
      <c r="C49" s="5" t="s">
        <v>4</v>
      </c>
      <c r="D49" s="5" t="s">
        <v>4</v>
      </c>
      <c r="E49" s="5" t="s">
        <v>4</v>
      </c>
      <c r="F49" s="5" t="s">
        <v>4</v>
      </c>
      <c r="G49" s="4">
        <f t="shared" si="1"/>
        <v>-0.02820974588394165</v>
      </c>
      <c r="H49" s="4">
        <f t="shared" si="2"/>
        <v>-0.009885400533676147</v>
      </c>
      <c r="I49" s="4">
        <f t="shared" si="3"/>
        <v>-0.0220797061920166</v>
      </c>
      <c r="J49" s="4">
        <f t="shared" si="4"/>
        <v>0.018204599618911743</v>
      </c>
      <c r="K49" s="4">
        <f t="shared" si="5"/>
        <v>0.025156527757644653</v>
      </c>
      <c r="L49" s="4">
        <f t="shared" si="6"/>
        <v>-0.00801008939743042</v>
      </c>
      <c r="M49" s="4">
        <f t="shared" si="7"/>
        <v>0.016426444053649902</v>
      </c>
      <c r="N49" s="4">
        <f t="shared" si="8"/>
        <v>0.009570002555847168</v>
      </c>
      <c r="O49" s="4">
        <f t="shared" si="9"/>
        <v>0.027309924364089966</v>
      </c>
      <c r="P49" s="4">
        <f t="shared" si="10"/>
        <v>0.033350199460983276</v>
      </c>
      <c r="Q49" s="4">
        <f t="shared" si="11"/>
        <v>-0.00987166166305542</v>
      </c>
      <c r="R49" s="4">
        <f t="shared" si="12"/>
        <v>-0.03826218843460083</v>
      </c>
      <c r="S49" s="4">
        <f t="shared" si="13"/>
        <v>-0.03426501154899597</v>
      </c>
      <c r="T49" s="4">
        <f t="shared" si="14"/>
        <v>-0.026012897491455078</v>
      </c>
      <c r="U49" s="4">
        <f t="shared" si="15"/>
        <v>0.05350387096405029</v>
      </c>
      <c r="V49" s="4">
        <f t="shared" si="16"/>
        <v>0.035018473863601685</v>
      </c>
      <c r="W49" s="4">
        <f t="shared" si="17"/>
        <v>0.012664735317230225</v>
      </c>
      <c r="X49" s="4">
        <f t="shared" si="18"/>
        <v>0.012249648571014404</v>
      </c>
      <c r="Y49" s="4">
        <f t="shared" si="19"/>
        <v>-0.02702227234840393</v>
      </c>
      <c r="Z49" s="4">
        <f t="shared" si="20"/>
        <v>-0.02818271517753601</v>
      </c>
      <c r="AA49" s="4">
        <f t="shared" si="21"/>
        <v>-0.003398388624191284</v>
      </c>
      <c r="AB49" s="4">
        <f t="shared" si="22"/>
        <v>-0.001951754093170166</v>
      </c>
      <c r="AC49" s="4">
        <f t="shared" si="23"/>
        <v>0.010739117860794067</v>
      </c>
      <c r="AD49" s="4">
        <f t="shared" si="24"/>
        <v>0.05553191900253296</v>
      </c>
      <c r="AE49" s="4">
        <f t="shared" si="25"/>
        <v>0.013935655355453491</v>
      </c>
      <c r="AF49" s="4">
        <f t="shared" si="26"/>
        <v>0.0056494176387786865</v>
      </c>
      <c r="AG49" s="4">
        <f t="shared" si="27"/>
        <v>0.010217398405075073</v>
      </c>
      <c r="AH49" s="4">
        <f t="shared" si="28"/>
        <v>-0.013766765594482422</v>
      </c>
      <c r="AI49" s="4">
        <f t="shared" si="29"/>
        <v>-0.02170252799987793</v>
      </c>
      <c r="AJ49" s="4">
        <f t="shared" si="30"/>
        <v>-0.013536453247070312</v>
      </c>
      <c r="AK49" s="4">
        <f t="shared" si="31"/>
        <v>-0.017765939235687256</v>
      </c>
      <c r="AL49" s="4">
        <f t="shared" si="32"/>
        <v>-0.0496271550655365</v>
      </c>
      <c r="AM49" s="4">
        <f t="shared" si="33"/>
        <v>0.0245608389377594</v>
      </c>
      <c r="AN49" s="4">
        <f t="shared" si="34"/>
        <v>0.009588956832885742</v>
      </c>
      <c r="AO49" s="4">
        <f t="shared" si="35"/>
        <v>-0.023267894983291626</v>
      </c>
      <c r="AP49" s="4">
        <f t="shared" si="36"/>
        <v>0.00929880142211914</v>
      </c>
      <c r="AQ49" s="4">
        <f t="shared" si="37"/>
        <v>-0.029533088207244873</v>
      </c>
      <c r="AR49" s="4">
        <f t="shared" si="38"/>
        <v>-0.014910578727722168</v>
      </c>
      <c r="AS49" s="4">
        <f t="shared" si="39"/>
        <v>-0.0025548040866851807</v>
      </c>
      <c r="AT49" s="4">
        <f t="shared" si="40"/>
        <v>-0.010270088911056519</v>
      </c>
      <c r="AU49" s="4">
        <f t="shared" si="41"/>
        <v>-0.002209395170211792</v>
      </c>
      <c r="AV49" s="4">
        <f t="shared" si="42"/>
        <v>-0.023724406957626343</v>
      </c>
      <c r="AW49" s="4">
        <f t="shared" si="43"/>
        <v>0.00013116002082824707</v>
      </c>
      <c r="AX49" s="4">
        <f t="shared" si="44"/>
        <v>0.0214422345161438</v>
      </c>
      <c r="AY49" s="4">
        <f t="shared" si="45"/>
        <v>0.005114316940307617</v>
      </c>
      <c r="AZ49" s="4">
        <f t="shared" si="46"/>
        <v>0.03180471062660217</v>
      </c>
      <c r="BA49" s="4">
        <f t="shared" si="47"/>
        <v>0.018600016832351685</v>
      </c>
      <c r="BB49" s="4">
        <v>-0.0226</v>
      </c>
      <c r="BC49" s="3">
        <v>-0.002186805009841919</v>
      </c>
      <c r="BD49" s="3">
        <v>-0.01100000000000001</v>
      </c>
      <c r="BE49" s="3">
        <f t="shared" si="48"/>
        <v>-0.017000000000000015</v>
      </c>
      <c r="BF49" s="3">
        <f t="shared" si="49"/>
        <v>0.0050000000000000044</v>
      </c>
      <c r="BG49" s="3">
        <f t="shared" si="50"/>
        <v>-0.015000000000000013</v>
      </c>
      <c r="BH49" s="3">
        <v>0</v>
      </c>
      <c r="BI49" s="3">
        <v>-0.008000000000000007</v>
      </c>
      <c r="BJ49" s="238">
        <v>-0.02300000000000002</v>
      </c>
      <c r="BK49" s="238">
        <v>-0.008000000000000007</v>
      </c>
    </row>
    <row r="50" spans="1:63" ht="12.75">
      <c r="A50" s="7">
        <v>4</v>
      </c>
      <c r="B50" s="6" t="str">
        <f t="shared" si="0"/>
        <v>Campeche</v>
      </c>
      <c r="C50" s="5" t="s">
        <v>4</v>
      </c>
      <c r="D50" s="5" t="s">
        <v>4</v>
      </c>
      <c r="E50" s="5" t="s">
        <v>4</v>
      </c>
      <c r="F50" s="5" t="s">
        <v>4</v>
      </c>
      <c r="G50" s="4">
        <f t="shared" si="1"/>
        <v>0.0005453228950500488</v>
      </c>
      <c r="H50" s="4">
        <f t="shared" si="2"/>
        <v>-0.004811584949493408</v>
      </c>
      <c r="I50" s="4">
        <f t="shared" si="3"/>
        <v>-0.017191410064697266</v>
      </c>
      <c r="J50" s="4">
        <f t="shared" si="4"/>
        <v>-0.01527431607246399</v>
      </c>
      <c r="K50" s="4">
        <f t="shared" si="5"/>
        <v>-0.026123046875</v>
      </c>
      <c r="L50" s="4">
        <f t="shared" si="6"/>
        <v>-0.024678140878677368</v>
      </c>
      <c r="M50" s="4">
        <f t="shared" si="7"/>
        <v>-0.007171154022216797</v>
      </c>
      <c r="N50" s="4">
        <f t="shared" si="8"/>
        <v>0.01594296097755432</v>
      </c>
      <c r="O50" s="4">
        <f t="shared" si="9"/>
        <v>0.013580650091171265</v>
      </c>
      <c r="P50" s="4">
        <f t="shared" si="10"/>
        <v>0.003011077642440796</v>
      </c>
      <c r="Q50" s="4">
        <f t="shared" si="11"/>
        <v>-0.005999863147735596</v>
      </c>
      <c r="R50" s="4">
        <f t="shared" si="12"/>
        <v>-0.02785232663154602</v>
      </c>
      <c r="S50" s="4">
        <f t="shared" si="13"/>
        <v>-0.029100120067596436</v>
      </c>
      <c r="T50" s="4">
        <f t="shared" si="14"/>
        <v>-0.024619638919830322</v>
      </c>
      <c r="U50" s="4">
        <f t="shared" si="15"/>
        <v>-0.007759273052215576</v>
      </c>
      <c r="V50" s="4">
        <f t="shared" si="16"/>
        <v>0.011820167303085327</v>
      </c>
      <c r="W50" s="4">
        <f t="shared" si="17"/>
        <v>0.006693333387374878</v>
      </c>
      <c r="X50" s="4">
        <f t="shared" si="18"/>
        <v>-0.010917186737060547</v>
      </c>
      <c r="Y50" s="4">
        <f t="shared" si="19"/>
        <v>-0.003441840410232544</v>
      </c>
      <c r="Z50" s="4">
        <f t="shared" si="20"/>
        <v>-0.01944410800933838</v>
      </c>
      <c r="AA50" s="4">
        <f t="shared" si="21"/>
        <v>-0.0214252769947052</v>
      </c>
      <c r="AB50" s="4">
        <f t="shared" si="22"/>
        <v>0.009046226739883423</v>
      </c>
      <c r="AC50" s="4">
        <f t="shared" si="23"/>
        <v>-0.004240900278091431</v>
      </c>
      <c r="AD50" s="4">
        <f t="shared" si="24"/>
        <v>0.022267162799835205</v>
      </c>
      <c r="AE50" s="4">
        <f t="shared" si="25"/>
        <v>0.021814078092575073</v>
      </c>
      <c r="AF50" s="4">
        <f t="shared" si="26"/>
        <v>0.013006329536437988</v>
      </c>
      <c r="AG50" s="4">
        <f t="shared" si="27"/>
        <v>0.010668754577636719</v>
      </c>
      <c r="AH50" s="4">
        <f t="shared" si="28"/>
        <v>-0.001498579978942871</v>
      </c>
      <c r="AI50" s="4">
        <f t="shared" si="29"/>
        <v>-0.03041723370552063</v>
      </c>
      <c r="AJ50" s="4">
        <f t="shared" si="30"/>
        <v>-0.010837286710739136</v>
      </c>
      <c r="AK50" s="4">
        <f t="shared" si="31"/>
        <v>-0.005302339792251587</v>
      </c>
      <c r="AL50" s="4">
        <f t="shared" si="32"/>
        <v>-0.01825582981109619</v>
      </c>
      <c r="AM50" s="4">
        <f t="shared" si="33"/>
        <v>0.03631114959716797</v>
      </c>
      <c r="AN50" s="4">
        <f t="shared" si="34"/>
        <v>0.004164367914199829</v>
      </c>
      <c r="AO50" s="4">
        <f t="shared" si="35"/>
        <v>0.000755608081817627</v>
      </c>
      <c r="AP50" s="4">
        <f t="shared" si="36"/>
        <v>-0.011423736810684204</v>
      </c>
      <c r="AQ50" s="4">
        <f t="shared" si="37"/>
        <v>-0.033678799867630005</v>
      </c>
      <c r="AR50" s="4">
        <f t="shared" si="38"/>
        <v>-0.014815211296081543</v>
      </c>
      <c r="AS50" s="4">
        <f t="shared" si="39"/>
        <v>-0.019154518842697366</v>
      </c>
      <c r="AT50" s="4">
        <f t="shared" si="40"/>
        <v>0.003602951765060425</v>
      </c>
      <c r="AU50" s="4">
        <f t="shared" si="41"/>
        <v>-0.01669439673423767</v>
      </c>
      <c r="AV50" s="4">
        <f t="shared" si="42"/>
        <v>-0.01539716124534607</v>
      </c>
      <c r="AW50" s="4">
        <f t="shared" si="43"/>
        <v>-0.019401371479034202</v>
      </c>
      <c r="AX50" s="4">
        <f t="shared" si="44"/>
        <v>-0.04286348819732666</v>
      </c>
      <c r="AY50" s="4">
        <f t="shared" si="45"/>
        <v>-0.01072743535041809</v>
      </c>
      <c r="AZ50" s="4">
        <f t="shared" si="46"/>
        <v>-0.019246906042099</v>
      </c>
      <c r="BA50" s="4">
        <f t="shared" si="47"/>
        <v>-0.011682659387588501</v>
      </c>
      <c r="BB50" s="4">
        <v>0.0273</v>
      </c>
      <c r="BC50" s="3">
        <v>0.005620330572128296</v>
      </c>
      <c r="BD50" s="3">
        <v>0.03600000000000003</v>
      </c>
      <c r="BE50" s="3">
        <f t="shared" si="48"/>
        <v>0.030000000000000027</v>
      </c>
      <c r="BF50" s="3">
        <f t="shared" si="49"/>
        <v>-0.0010000000000000009</v>
      </c>
      <c r="BG50" s="3">
        <f t="shared" si="50"/>
        <v>0.008000000000000007</v>
      </c>
      <c r="BH50" s="3">
        <v>0.0010000000000000009</v>
      </c>
      <c r="BI50" s="3">
        <v>-0.0020000000000000018</v>
      </c>
      <c r="BJ50" s="238">
        <v>0.0010000000000000009</v>
      </c>
      <c r="BK50" s="238">
        <v>0.006000000000000005</v>
      </c>
    </row>
    <row r="51" spans="1:63" ht="12.75">
      <c r="A51" s="7">
        <v>5</v>
      </c>
      <c r="B51" s="6" t="str">
        <f t="shared" si="0"/>
        <v>Coahuila</v>
      </c>
      <c r="C51" s="5" t="s">
        <v>4</v>
      </c>
      <c r="D51" s="5" t="s">
        <v>4</v>
      </c>
      <c r="E51" s="5" t="s">
        <v>4</v>
      </c>
      <c r="F51" s="5" t="s">
        <v>4</v>
      </c>
      <c r="G51" s="4">
        <f t="shared" si="1"/>
        <v>-0.004254043102264404</v>
      </c>
      <c r="H51" s="4">
        <f t="shared" si="2"/>
        <v>-0.03166306018829346</v>
      </c>
      <c r="I51" s="4">
        <f t="shared" si="3"/>
        <v>0.017983049154281616</v>
      </c>
      <c r="J51" s="4">
        <f t="shared" si="4"/>
        <v>0.011804789304733276</v>
      </c>
      <c r="K51" s="4">
        <f t="shared" si="5"/>
        <v>0.012928932905197144</v>
      </c>
      <c r="L51" s="4">
        <f t="shared" si="6"/>
        <v>0.007575243711471558</v>
      </c>
      <c r="M51" s="4">
        <f t="shared" si="7"/>
        <v>-0.017184436321258545</v>
      </c>
      <c r="N51" s="4">
        <f t="shared" si="8"/>
        <v>0.020598024129867554</v>
      </c>
      <c r="O51" s="4">
        <f t="shared" si="9"/>
        <v>0.008122563362121582</v>
      </c>
      <c r="P51" s="4">
        <f t="shared" si="10"/>
        <v>-0.018137425184249878</v>
      </c>
      <c r="Q51" s="4">
        <f t="shared" si="11"/>
        <v>-0.022081345319747925</v>
      </c>
      <c r="R51" s="4">
        <f t="shared" si="12"/>
        <v>-0.053173720836639404</v>
      </c>
      <c r="S51" s="4">
        <f t="shared" si="13"/>
        <v>-0.04554304480552673</v>
      </c>
      <c r="T51" s="4">
        <f t="shared" si="14"/>
        <v>0.015401452779769897</v>
      </c>
      <c r="U51" s="4">
        <f t="shared" si="15"/>
        <v>0.018796563148498535</v>
      </c>
      <c r="V51" s="4">
        <f t="shared" si="16"/>
        <v>0.039197057485580444</v>
      </c>
      <c r="W51" s="4">
        <f t="shared" si="17"/>
        <v>0.02326306700706482</v>
      </c>
      <c r="X51" s="4">
        <f t="shared" si="18"/>
        <v>0.003989487886428833</v>
      </c>
      <c r="Y51" s="4">
        <f t="shared" si="19"/>
        <v>-0.0007121860980987549</v>
      </c>
      <c r="Z51" s="4">
        <f t="shared" si="20"/>
        <v>-0.035407841205596924</v>
      </c>
      <c r="AA51" s="4">
        <f t="shared" si="21"/>
        <v>-0.022372454404830933</v>
      </c>
      <c r="AB51" s="4">
        <f t="shared" si="22"/>
        <v>-0.022648513317108154</v>
      </c>
      <c r="AC51" s="4">
        <f t="shared" si="23"/>
        <v>-0.0035464465618133545</v>
      </c>
      <c r="AD51" s="4">
        <f t="shared" si="24"/>
        <v>0.006716400384902954</v>
      </c>
      <c r="AE51" s="4">
        <f t="shared" si="25"/>
        <v>-0.0007471740245819092</v>
      </c>
      <c r="AF51" s="4">
        <f t="shared" si="26"/>
        <v>0.00496259331703186</v>
      </c>
      <c r="AG51" s="4">
        <f t="shared" si="27"/>
        <v>-0.0024950504302978516</v>
      </c>
      <c r="AH51" s="4">
        <f t="shared" si="28"/>
        <v>-0.010180830955505371</v>
      </c>
      <c r="AI51" s="4">
        <f t="shared" si="29"/>
        <v>-0.002836257219314575</v>
      </c>
      <c r="AJ51" s="4">
        <f t="shared" si="30"/>
        <v>-0.018055260181427002</v>
      </c>
      <c r="AK51" s="4">
        <f t="shared" si="31"/>
        <v>0.00017938017845153809</v>
      </c>
      <c r="AL51" s="4">
        <f t="shared" si="32"/>
        <v>0.008104860782623291</v>
      </c>
      <c r="AM51" s="4">
        <f t="shared" si="33"/>
        <v>-0.016373664140701294</v>
      </c>
      <c r="AN51" s="4">
        <f t="shared" si="34"/>
        <v>-0.01686960458755493</v>
      </c>
      <c r="AO51" s="4">
        <f t="shared" si="35"/>
        <v>-0.024637579917907715</v>
      </c>
      <c r="AP51" s="4">
        <f t="shared" si="36"/>
        <v>-0.024000942707061768</v>
      </c>
      <c r="AQ51" s="4">
        <f t="shared" si="37"/>
        <v>-0.009992241859436035</v>
      </c>
      <c r="AR51" s="4">
        <f t="shared" si="38"/>
        <v>-0.003064095973968506</v>
      </c>
      <c r="AS51" s="4">
        <f t="shared" si="39"/>
        <v>-0.020122021436691284</v>
      </c>
      <c r="AT51" s="4">
        <f t="shared" si="40"/>
        <v>-0.0020236074924468994</v>
      </c>
      <c r="AU51" s="4">
        <f t="shared" si="41"/>
        <v>-0.005608707666397095</v>
      </c>
      <c r="AV51" s="4">
        <f t="shared" si="42"/>
        <v>0.004040658473968506</v>
      </c>
      <c r="AW51" s="4">
        <f t="shared" si="43"/>
        <v>0.00172385573387146</v>
      </c>
      <c r="AX51" s="4">
        <f t="shared" si="44"/>
        <v>-0.016446709632873535</v>
      </c>
      <c r="AY51" s="4">
        <f t="shared" si="45"/>
        <v>-0.005545854568481445</v>
      </c>
      <c r="AZ51" s="4">
        <f t="shared" si="46"/>
        <v>0.0006718635559082031</v>
      </c>
      <c r="BA51" s="4">
        <f t="shared" si="47"/>
        <v>-0.004243731498718262</v>
      </c>
      <c r="BB51" s="4">
        <v>0.0077</v>
      </c>
      <c r="BC51" s="3">
        <v>-0.005679130554199219</v>
      </c>
      <c r="BD51" s="3">
        <v>-0.01200000000000001</v>
      </c>
      <c r="BE51" s="3">
        <f t="shared" si="48"/>
        <v>-0.016000000000000014</v>
      </c>
      <c r="BF51" s="3">
        <f t="shared" si="49"/>
        <v>-0.0010000000000000009</v>
      </c>
      <c r="BG51" s="3">
        <f t="shared" si="50"/>
        <v>0.0010000000000000009</v>
      </c>
      <c r="BH51" s="3">
        <v>-0.0040000000000000036</v>
      </c>
      <c r="BI51" s="3">
        <v>0.018000000000000016</v>
      </c>
      <c r="BJ51" s="238">
        <v>-0.006000000000000005</v>
      </c>
      <c r="BK51" s="238">
        <v>0</v>
      </c>
    </row>
    <row r="52" spans="1:63" ht="12.75">
      <c r="A52" s="7">
        <v>6</v>
      </c>
      <c r="B52" s="6" t="str">
        <f t="shared" si="0"/>
        <v>Colima</v>
      </c>
      <c r="C52" s="5" t="s">
        <v>4</v>
      </c>
      <c r="D52" s="5" t="s">
        <v>4</v>
      </c>
      <c r="E52" s="5" t="s">
        <v>4</v>
      </c>
      <c r="F52" s="5" t="s">
        <v>4</v>
      </c>
      <c r="G52" s="4">
        <f t="shared" si="1"/>
        <v>0.005567044019699097</v>
      </c>
      <c r="H52" s="4">
        <f t="shared" si="2"/>
        <v>-0.025383740663528442</v>
      </c>
      <c r="I52" s="4">
        <f t="shared" si="3"/>
        <v>-0.00982201099395752</v>
      </c>
      <c r="J52" s="4">
        <f t="shared" si="4"/>
        <v>-0.0004203319549560547</v>
      </c>
      <c r="K52" s="4">
        <f t="shared" si="5"/>
        <v>-0.003660917282104492</v>
      </c>
      <c r="L52" s="4">
        <f t="shared" si="6"/>
        <v>0.007642954587936401</v>
      </c>
      <c r="M52" s="4">
        <f t="shared" si="7"/>
        <v>-0.023118913173675537</v>
      </c>
      <c r="N52" s="4">
        <f t="shared" si="8"/>
        <v>-0.02439558506011963</v>
      </c>
      <c r="O52" s="4">
        <f t="shared" si="9"/>
        <v>-0.0012393295764923096</v>
      </c>
      <c r="P52" s="4">
        <f t="shared" si="10"/>
        <v>-0.006186068058013916</v>
      </c>
      <c r="Q52" s="4">
        <f t="shared" si="11"/>
        <v>-0.01349782943725586</v>
      </c>
      <c r="R52" s="4">
        <f t="shared" si="12"/>
        <v>-0.0028848648071289062</v>
      </c>
      <c r="S52" s="4">
        <f t="shared" si="13"/>
        <v>-0.013581067323684692</v>
      </c>
      <c r="T52" s="4">
        <f t="shared" si="14"/>
        <v>-0.0130690336227417</v>
      </c>
      <c r="U52" s="4">
        <f t="shared" si="15"/>
        <v>0.0071044862270355225</v>
      </c>
      <c r="V52" s="4">
        <f t="shared" si="16"/>
        <v>-0.00032261013984680176</v>
      </c>
      <c r="W52" s="4">
        <f t="shared" si="17"/>
        <v>-0.001751244068145752</v>
      </c>
      <c r="X52" s="4">
        <f t="shared" si="18"/>
        <v>0.02501419186592102</v>
      </c>
      <c r="Y52" s="4">
        <f t="shared" si="19"/>
        <v>0.008564025163650513</v>
      </c>
      <c r="Z52" s="4">
        <f t="shared" si="20"/>
        <v>0.018736213445663452</v>
      </c>
      <c r="AA52" s="4">
        <f t="shared" si="21"/>
        <v>-0.009191185235977173</v>
      </c>
      <c r="AB52" s="4">
        <f t="shared" si="22"/>
        <v>-0.009733140468597412</v>
      </c>
      <c r="AC52" s="4">
        <f t="shared" si="23"/>
        <v>-0.020964860916137695</v>
      </c>
      <c r="AD52" s="4">
        <f t="shared" si="24"/>
        <v>-0.018244504928588867</v>
      </c>
      <c r="AE52" s="4">
        <f t="shared" si="25"/>
        <v>0.00356900691986084</v>
      </c>
      <c r="AF52" s="4">
        <f t="shared" si="26"/>
        <v>-0.0015795230865478516</v>
      </c>
      <c r="AG52" s="4">
        <f t="shared" si="27"/>
        <v>0.02344536781311035</v>
      </c>
      <c r="AH52" s="4">
        <f t="shared" si="28"/>
        <v>0.017627984285354614</v>
      </c>
      <c r="AI52" s="4">
        <f t="shared" si="29"/>
        <v>0.013328462839126587</v>
      </c>
      <c r="AJ52" s="4">
        <f t="shared" si="30"/>
        <v>0.03411474823951721</v>
      </c>
      <c r="AK52" s="4">
        <f t="shared" si="31"/>
        <v>-0.00847095251083374</v>
      </c>
      <c r="AL52" s="4">
        <f t="shared" si="32"/>
        <v>-0.004795074462890625</v>
      </c>
      <c r="AM52" s="4">
        <f t="shared" si="33"/>
        <v>-0.006970465183258057</v>
      </c>
      <c r="AN52" s="4">
        <f t="shared" si="34"/>
        <v>-0.039710015058517456</v>
      </c>
      <c r="AO52" s="4">
        <f t="shared" si="35"/>
        <v>2.2411346435546875E-05</v>
      </c>
      <c r="AP52" s="4">
        <f t="shared" si="36"/>
        <v>0.002413630485534668</v>
      </c>
      <c r="AQ52" s="4">
        <f t="shared" si="37"/>
        <v>0.0073677003383636475</v>
      </c>
      <c r="AR52" s="4">
        <f t="shared" si="38"/>
        <v>-0.011909812688827515</v>
      </c>
      <c r="AS52" s="4">
        <f t="shared" si="39"/>
        <v>-0.019282639026641846</v>
      </c>
      <c r="AT52" s="4">
        <f t="shared" si="40"/>
        <v>-0.01719343662261963</v>
      </c>
      <c r="AU52" s="4">
        <f t="shared" si="41"/>
        <v>-0.022529512643814087</v>
      </c>
      <c r="AV52" s="4">
        <f t="shared" si="42"/>
        <v>0.0011771917343139648</v>
      </c>
      <c r="AW52" s="4">
        <f t="shared" si="43"/>
        <v>-0.007022470235824585</v>
      </c>
      <c r="AX52" s="4">
        <f t="shared" si="44"/>
        <v>-0.00186079740524292</v>
      </c>
      <c r="AY52" s="4">
        <f t="shared" si="45"/>
        <v>-0.001305997371673584</v>
      </c>
      <c r="AZ52" s="4">
        <f t="shared" si="46"/>
        <v>-0.01120951771736145</v>
      </c>
      <c r="BA52" s="4">
        <f t="shared" si="47"/>
        <v>0.007527172565460205</v>
      </c>
      <c r="BB52" s="4">
        <v>-0.0037</v>
      </c>
      <c r="BC52" s="3">
        <v>0.005112141370773315</v>
      </c>
      <c r="BD52" s="3">
        <v>-0.006000000000000005</v>
      </c>
      <c r="BE52" s="3">
        <f t="shared" si="48"/>
        <v>0.0030000000000000027</v>
      </c>
      <c r="BF52" s="3">
        <f t="shared" si="49"/>
        <v>-0.008000000000000007</v>
      </c>
      <c r="BG52" s="3">
        <f t="shared" si="50"/>
        <v>-0.015000000000000013</v>
      </c>
      <c r="BH52" s="3">
        <v>0.0040000000000000036</v>
      </c>
      <c r="BI52" s="3">
        <v>-0.007000000000000006</v>
      </c>
      <c r="BJ52" s="238">
        <v>-0.0020000000000000018</v>
      </c>
      <c r="BK52" s="238">
        <v>0</v>
      </c>
    </row>
    <row r="53" spans="1:63" ht="12.75">
      <c r="A53" s="7">
        <v>7</v>
      </c>
      <c r="B53" s="6" t="str">
        <f t="shared" si="0"/>
        <v>Chiapas</v>
      </c>
      <c r="C53" s="5" t="s">
        <v>4</v>
      </c>
      <c r="D53" s="5" t="s">
        <v>4</v>
      </c>
      <c r="E53" s="5" t="s">
        <v>4</v>
      </c>
      <c r="F53" s="5" t="s">
        <v>4</v>
      </c>
      <c r="G53" s="4">
        <f t="shared" si="1"/>
        <v>-0.0007812976837158203</v>
      </c>
      <c r="H53" s="4">
        <f t="shared" si="2"/>
        <v>0.009525895118713379</v>
      </c>
      <c r="I53" s="4">
        <f t="shared" si="3"/>
        <v>-9.715557098388672E-06</v>
      </c>
      <c r="J53" s="4">
        <f t="shared" si="4"/>
        <v>0.005661606788635254</v>
      </c>
      <c r="K53" s="4">
        <f t="shared" si="5"/>
        <v>0.03201168775558472</v>
      </c>
      <c r="L53" s="4">
        <f t="shared" si="6"/>
        <v>-0.022935986518859863</v>
      </c>
      <c r="M53" s="4">
        <f t="shared" si="7"/>
        <v>0.004221916198730469</v>
      </c>
      <c r="N53" s="4">
        <f t="shared" si="8"/>
        <v>-0.003374338150024414</v>
      </c>
      <c r="O53" s="4">
        <f t="shared" si="9"/>
        <v>-0.0434415340423584</v>
      </c>
      <c r="P53" s="4">
        <f t="shared" si="10"/>
        <v>-0.005898714065551758</v>
      </c>
      <c r="Q53" s="4">
        <f t="shared" si="11"/>
        <v>-0.006129801273345947</v>
      </c>
      <c r="R53" s="4">
        <f t="shared" si="12"/>
        <v>-0.007959067821502686</v>
      </c>
      <c r="S53" s="4">
        <f t="shared" si="13"/>
        <v>-0.007884323596954346</v>
      </c>
      <c r="T53" s="4">
        <f t="shared" si="14"/>
        <v>-0.008451461791992188</v>
      </c>
      <c r="U53" s="4">
        <f t="shared" si="15"/>
        <v>0.01790398359298706</v>
      </c>
      <c r="V53" s="4">
        <f t="shared" si="16"/>
        <v>-0.017948269844055176</v>
      </c>
      <c r="W53" s="4">
        <f t="shared" si="17"/>
        <v>0.0035912692546844482</v>
      </c>
      <c r="X53" s="4">
        <f t="shared" si="18"/>
        <v>0.007736265659332275</v>
      </c>
      <c r="Y53" s="4">
        <f t="shared" si="19"/>
        <v>-0.025302022695541382</v>
      </c>
      <c r="Z53" s="4">
        <f t="shared" si="20"/>
        <v>0.010169535875320435</v>
      </c>
      <c r="AA53" s="4">
        <f t="shared" si="21"/>
        <v>-0.0018131136894226074</v>
      </c>
      <c r="AB53" s="4">
        <f t="shared" si="22"/>
        <v>-0.0008127391338348389</v>
      </c>
      <c r="AC53" s="4">
        <f t="shared" si="23"/>
        <v>-0.007018864154815674</v>
      </c>
      <c r="AD53" s="4">
        <f t="shared" si="24"/>
        <v>-0.01811233162879944</v>
      </c>
      <c r="AE53" s="4">
        <f t="shared" si="25"/>
        <v>-0.013443738222122192</v>
      </c>
      <c r="AF53" s="4">
        <f t="shared" si="26"/>
        <v>-0.020391345024108887</v>
      </c>
      <c r="AG53" s="4">
        <f t="shared" si="27"/>
        <v>-0.012790888547897339</v>
      </c>
      <c r="AH53" s="4">
        <f t="shared" si="28"/>
        <v>0.0025239884853363037</v>
      </c>
      <c r="AI53" s="4">
        <f t="shared" si="29"/>
        <v>0.010302960872650146</v>
      </c>
      <c r="AJ53" s="4">
        <f t="shared" si="30"/>
        <v>0.01249617338180542</v>
      </c>
      <c r="AK53" s="4">
        <f t="shared" si="31"/>
        <v>0.003613889217376709</v>
      </c>
      <c r="AL53" s="4">
        <f t="shared" si="32"/>
        <v>0.021547585725784302</v>
      </c>
      <c r="AM53" s="4">
        <f t="shared" si="33"/>
        <v>-0.0038562119007110596</v>
      </c>
      <c r="AN53" s="4">
        <f t="shared" si="34"/>
        <v>-0.005035609006881714</v>
      </c>
      <c r="AO53" s="4">
        <f t="shared" si="35"/>
        <v>0.014382541179656982</v>
      </c>
      <c r="AP53" s="4">
        <f t="shared" si="36"/>
        <v>-0.0006948709487915039</v>
      </c>
      <c r="AQ53" s="4">
        <f t="shared" si="37"/>
        <v>0.008882522583007812</v>
      </c>
      <c r="AR53" s="4">
        <f t="shared" si="38"/>
        <v>0.008908301591873169</v>
      </c>
      <c r="AS53" s="4">
        <f t="shared" si="39"/>
        <v>0.0050008296966552734</v>
      </c>
      <c r="AT53" s="4">
        <f t="shared" si="40"/>
        <v>-0.008387267589569092</v>
      </c>
      <c r="AU53" s="4">
        <f t="shared" si="41"/>
        <v>0.004508376121520996</v>
      </c>
      <c r="AV53" s="4">
        <f t="shared" si="42"/>
        <v>0.0008881986141204834</v>
      </c>
      <c r="AW53" s="4">
        <f t="shared" si="43"/>
        <v>-0.015429854393005371</v>
      </c>
      <c r="AX53" s="4">
        <f t="shared" si="44"/>
        <v>-0.0005509257316589355</v>
      </c>
      <c r="AY53" s="4">
        <f t="shared" si="45"/>
        <v>-0.018908768892288208</v>
      </c>
      <c r="AZ53" s="4">
        <f t="shared" si="46"/>
        <v>-0.009466499090194702</v>
      </c>
      <c r="BA53" s="4">
        <f t="shared" si="47"/>
        <v>-0.0028470754623413086</v>
      </c>
      <c r="BB53" s="4">
        <v>-0.0128</v>
      </c>
      <c r="BC53" s="3">
        <v>-0.0055890679359436035</v>
      </c>
      <c r="BD53" s="3">
        <v>0.006000000000000005</v>
      </c>
      <c r="BE53" s="3">
        <f t="shared" si="48"/>
        <v>-0.0020000000000000018</v>
      </c>
      <c r="BF53" s="3">
        <f t="shared" si="49"/>
        <v>-0.0020000000000000018</v>
      </c>
      <c r="BG53" s="3">
        <f t="shared" si="50"/>
        <v>0.0020000000000000018</v>
      </c>
      <c r="BH53" s="3">
        <v>-0.013000000000000012</v>
      </c>
      <c r="BI53" s="3">
        <v>0.0020000000000000018</v>
      </c>
      <c r="BJ53" s="238">
        <v>-0.020999999999999963</v>
      </c>
      <c r="BK53" s="238">
        <v>0.0040000000000000036</v>
      </c>
    </row>
    <row r="54" spans="1:63" ht="12.75">
      <c r="A54" s="7">
        <v>8</v>
      </c>
      <c r="B54" s="6" t="str">
        <f t="shared" si="0"/>
        <v>Chihuahua</v>
      </c>
      <c r="C54" s="5" t="s">
        <v>4</v>
      </c>
      <c r="D54" s="5" t="s">
        <v>4</v>
      </c>
      <c r="E54" s="5" t="s">
        <v>4</v>
      </c>
      <c r="F54" s="5" t="s">
        <v>4</v>
      </c>
      <c r="G54" s="4">
        <f t="shared" si="1"/>
        <v>0.017609328031539917</v>
      </c>
      <c r="H54" s="4">
        <f t="shared" si="2"/>
        <v>0.009441882371902466</v>
      </c>
      <c r="I54" s="4">
        <f t="shared" si="3"/>
        <v>-0.01883426308631897</v>
      </c>
      <c r="J54" s="4">
        <f t="shared" si="4"/>
        <v>-0.04184189438819885</v>
      </c>
      <c r="K54" s="4">
        <f t="shared" si="5"/>
        <v>-0.013266444206237793</v>
      </c>
      <c r="L54" s="4">
        <f t="shared" si="6"/>
        <v>-0.010419398546218872</v>
      </c>
      <c r="M54" s="4">
        <f t="shared" si="7"/>
        <v>0.05654528737068176</v>
      </c>
      <c r="N54" s="4">
        <f t="shared" si="8"/>
        <v>0.029632776975631714</v>
      </c>
      <c r="O54" s="4">
        <f t="shared" si="9"/>
        <v>0.05490395426750183</v>
      </c>
      <c r="P54" s="4">
        <f t="shared" si="10"/>
        <v>0.008566230535507202</v>
      </c>
      <c r="Q54" s="4">
        <f t="shared" si="11"/>
        <v>-0.06299605965614319</v>
      </c>
      <c r="R54" s="4">
        <f t="shared" si="12"/>
        <v>-0.030904322862625122</v>
      </c>
      <c r="S54" s="4">
        <f t="shared" si="13"/>
        <v>-0.01777547597885132</v>
      </c>
      <c r="T54" s="4">
        <f t="shared" si="14"/>
        <v>0.03656664490699768</v>
      </c>
      <c r="U54" s="4">
        <f t="shared" si="15"/>
        <v>0.027779459953308105</v>
      </c>
      <c r="V54" s="4">
        <f t="shared" si="16"/>
        <v>-0.01661914587020874</v>
      </c>
      <c r="W54" s="4">
        <f t="shared" si="17"/>
        <v>-0.021006286144256592</v>
      </c>
      <c r="X54" s="4">
        <f t="shared" si="18"/>
        <v>-0.041277170181274414</v>
      </c>
      <c r="Y54" s="4">
        <f t="shared" si="19"/>
        <v>-0.025831013917922974</v>
      </c>
      <c r="Z54" s="4">
        <f t="shared" si="20"/>
        <v>0.0010866820812225342</v>
      </c>
      <c r="AA54" s="4">
        <f t="shared" si="21"/>
        <v>-0.04184049367904663</v>
      </c>
      <c r="AB54" s="4">
        <f t="shared" si="22"/>
        <v>-0.02161422371864319</v>
      </c>
      <c r="AC54" s="4">
        <f t="shared" si="23"/>
        <v>-0.02387058734893799</v>
      </c>
      <c r="AD54" s="4">
        <f t="shared" si="24"/>
        <v>0.031223714351654053</v>
      </c>
      <c r="AE54" s="4">
        <f t="shared" si="25"/>
        <v>-0.0019106268882751465</v>
      </c>
      <c r="AF54" s="4">
        <f t="shared" si="26"/>
        <v>-0.0011982619762420654</v>
      </c>
      <c r="AG54" s="4">
        <f t="shared" si="27"/>
        <v>0.015268594026565552</v>
      </c>
      <c r="AH54" s="4">
        <f t="shared" si="28"/>
        <v>-0.020244240760803223</v>
      </c>
      <c r="AI54" s="4">
        <f t="shared" si="29"/>
        <v>0.02705863118171692</v>
      </c>
      <c r="AJ54" s="4">
        <f t="shared" si="30"/>
        <v>0.026737123727798462</v>
      </c>
      <c r="AK54" s="4">
        <f t="shared" si="31"/>
        <v>0.003746896982192993</v>
      </c>
      <c r="AL54" s="4">
        <f t="shared" si="32"/>
        <v>0.0022771358489990234</v>
      </c>
      <c r="AM54" s="4">
        <f t="shared" si="33"/>
        <v>0.0041069090366363525</v>
      </c>
      <c r="AN54" s="4">
        <f t="shared" si="34"/>
        <v>-0.009050935506820679</v>
      </c>
      <c r="AO54" s="4">
        <f t="shared" si="35"/>
        <v>-0.006719529628753662</v>
      </c>
      <c r="AP54" s="4">
        <f t="shared" si="36"/>
        <v>-0.025039702653884888</v>
      </c>
      <c r="AQ54" s="4">
        <f t="shared" si="37"/>
        <v>-0.021817922592163086</v>
      </c>
      <c r="AR54" s="4">
        <f t="shared" si="38"/>
        <v>-0.009792894124984741</v>
      </c>
      <c r="AS54" s="4">
        <f t="shared" si="39"/>
        <v>-0.0018846690654754639</v>
      </c>
      <c r="AT54" s="4">
        <f t="shared" si="40"/>
        <v>0.03149789571762085</v>
      </c>
      <c r="AU54" s="4">
        <f t="shared" si="41"/>
        <v>0.006142139434814453</v>
      </c>
      <c r="AV54" s="4">
        <f t="shared" si="42"/>
        <v>0.006349354982376099</v>
      </c>
      <c r="AW54" s="4">
        <f t="shared" si="43"/>
        <v>0.019241303205490112</v>
      </c>
      <c r="AX54" s="4">
        <f t="shared" si="44"/>
        <v>-0.006663382053375244</v>
      </c>
      <c r="AY54" s="4">
        <f t="shared" si="45"/>
        <v>0.00528031587600708</v>
      </c>
      <c r="AZ54" s="4">
        <f t="shared" si="46"/>
        <v>-0.006563156843185425</v>
      </c>
      <c r="BA54" s="4">
        <f t="shared" si="47"/>
        <v>-0.00973471999168396</v>
      </c>
      <c r="BB54" s="4">
        <v>-0.008</v>
      </c>
      <c r="BC54" s="3">
        <v>-0.008825510740280151</v>
      </c>
      <c r="BD54" s="3">
        <v>0.007000000000000006</v>
      </c>
      <c r="BE54" s="3">
        <f t="shared" si="48"/>
        <v>0.0030000000000000027</v>
      </c>
      <c r="BF54" s="3">
        <f t="shared" si="49"/>
        <v>0.0050000000000000044</v>
      </c>
      <c r="BG54" s="3">
        <f t="shared" si="50"/>
        <v>0.016000000000000014</v>
      </c>
      <c r="BH54" s="3">
        <v>-0.0010000000000000009</v>
      </c>
      <c r="BI54" s="3">
        <v>-0.0030000000000000027</v>
      </c>
      <c r="BJ54" s="238">
        <v>0.0010000000000000009</v>
      </c>
      <c r="BK54" s="238">
        <v>0.0020000000000000018</v>
      </c>
    </row>
    <row r="55" spans="1:63" ht="12.75">
      <c r="A55" s="7">
        <v>9</v>
      </c>
      <c r="B55" s="6" t="str">
        <f t="shared" si="0"/>
        <v>Distrito Federal</v>
      </c>
      <c r="C55" s="5" t="s">
        <v>4</v>
      </c>
      <c r="D55" s="5" t="s">
        <v>4</v>
      </c>
      <c r="E55" s="5" t="s">
        <v>4</v>
      </c>
      <c r="F55" s="5" t="s">
        <v>4</v>
      </c>
      <c r="G55" s="4">
        <f t="shared" si="1"/>
        <v>0.005580276250839233</v>
      </c>
      <c r="H55" s="4">
        <f t="shared" si="2"/>
        <v>0.004008233547210693</v>
      </c>
      <c r="I55" s="4">
        <f t="shared" si="3"/>
        <v>0.008194297552108765</v>
      </c>
      <c r="J55" s="4">
        <f t="shared" si="4"/>
        <v>-0.002838999032974243</v>
      </c>
      <c r="K55" s="4">
        <f t="shared" si="5"/>
        <v>0.023613035678863525</v>
      </c>
      <c r="L55" s="4">
        <f t="shared" si="6"/>
        <v>-0.004997849464416504</v>
      </c>
      <c r="M55" s="4">
        <f t="shared" si="7"/>
        <v>-0.0025658607482910156</v>
      </c>
      <c r="N55" s="4">
        <f t="shared" si="8"/>
        <v>0.004483282566070557</v>
      </c>
      <c r="O55" s="4">
        <f t="shared" si="9"/>
        <v>-0.0178355872631073</v>
      </c>
      <c r="P55" s="4">
        <f t="shared" si="10"/>
        <v>-0.0005058050155639648</v>
      </c>
      <c r="Q55" s="4">
        <f t="shared" si="11"/>
        <v>-0.01523694396018982</v>
      </c>
      <c r="R55" s="4">
        <f t="shared" si="12"/>
        <v>-0.003933459520339966</v>
      </c>
      <c r="S55" s="4">
        <f t="shared" si="13"/>
        <v>-0.016507655382156372</v>
      </c>
      <c r="T55" s="4">
        <f t="shared" si="14"/>
        <v>0.0013820827007293701</v>
      </c>
      <c r="U55" s="4">
        <f t="shared" si="15"/>
        <v>0.009968310594558716</v>
      </c>
      <c r="V55" s="4">
        <f t="shared" si="16"/>
        <v>-0.0313471257686615</v>
      </c>
      <c r="W55" s="4">
        <f t="shared" si="17"/>
        <v>-0.009454101324081421</v>
      </c>
      <c r="X55" s="4">
        <f t="shared" si="18"/>
        <v>-0.00585407018661499</v>
      </c>
      <c r="Y55" s="4">
        <f t="shared" si="19"/>
        <v>0.00024253129959106445</v>
      </c>
      <c r="Z55" s="4">
        <f t="shared" si="20"/>
        <v>-0.0042397379875183105</v>
      </c>
      <c r="AA55" s="4">
        <f t="shared" si="21"/>
        <v>-0.005106627941131592</v>
      </c>
      <c r="AB55" s="4">
        <f t="shared" si="22"/>
        <v>0.0016738474369049072</v>
      </c>
      <c r="AC55" s="4">
        <f t="shared" si="23"/>
        <v>0.006495416164398193</v>
      </c>
      <c r="AD55" s="4">
        <f t="shared" si="24"/>
        <v>0.0003012418746948242</v>
      </c>
      <c r="AE55" s="4">
        <f t="shared" si="25"/>
        <v>0.00511091947555542</v>
      </c>
      <c r="AF55" s="4">
        <f t="shared" si="26"/>
        <v>0.0049936771392822266</v>
      </c>
      <c r="AG55" s="4">
        <f t="shared" si="27"/>
        <v>0.0025905966758728027</v>
      </c>
      <c r="AH55" s="4">
        <f t="shared" si="28"/>
        <v>0.01429697871208191</v>
      </c>
      <c r="AI55" s="4">
        <f t="shared" si="29"/>
        <v>0.01628810167312622</v>
      </c>
      <c r="AJ55" s="4">
        <f t="shared" si="30"/>
        <v>-0.017503976821899414</v>
      </c>
      <c r="AK55" s="4">
        <f t="shared" si="31"/>
        <v>-0.007027924060821533</v>
      </c>
      <c r="AL55" s="4">
        <f t="shared" si="32"/>
        <v>-0.02242264151573181</v>
      </c>
      <c r="AM55" s="4">
        <f t="shared" si="33"/>
        <v>-0.04046595096588135</v>
      </c>
      <c r="AN55" s="4">
        <f t="shared" si="34"/>
        <v>-0.01644226908683777</v>
      </c>
      <c r="AO55" s="4">
        <f t="shared" si="35"/>
        <v>-0.025696605443954468</v>
      </c>
      <c r="AP55" s="4">
        <f t="shared" si="36"/>
        <v>0.013336986303329468</v>
      </c>
      <c r="AQ55" s="4">
        <f t="shared" si="37"/>
        <v>0.02577224373817444</v>
      </c>
      <c r="AR55" s="4">
        <f t="shared" si="38"/>
        <v>0.029390156269073486</v>
      </c>
      <c r="AS55" s="4">
        <f t="shared" si="39"/>
        <v>0.04305097460746765</v>
      </c>
      <c r="AT55" s="4">
        <f t="shared" si="40"/>
        <v>0.007065147161483765</v>
      </c>
      <c r="AU55" s="4">
        <f t="shared" si="41"/>
        <v>0.00654265284538269</v>
      </c>
      <c r="AV55" s="4">
        <f t="shared" si="42"/>
        <v>0.004469513893127441</v>
      </c>
      <c r="AW55" s="4">
        <f t="shared" si="43"/>
        <v>-0.013588964939117432</v>
      </c>
      <c r="AX55" s="4">
        <f t="shared" si="44"/>
        <v>0.01189926266670227</v>
      </c>
      <c r="AY55" s="4">
        <f t="shared" si="45"/>
        <v>-0.020478039979934692</v>
      </c>
      <c r="AZ55" s="4">
        <f t="shared" si="46"/>
        <v>-0.012966394424438477</v>
      </c>
      <c r="BA55" s="4">
        <f t="shared" si="47"/>
        <v>-0.024627327919006348</v>
      </c>
      <c r="BB55" s="4">
        <v>-0.0306</v>
      </c>
      <c r="BC55" s="3">
        <v>0.005014926195144653</v>
      </c>
      <c r="BD55" s="3">
        <v>-0.012999999999999956</v>
      </c>
      <c r="BE55" s="3">
        <f t="shared" si="48"/>
        <v>0.009000000000000008</v>
      </c>
      <c r="BF55" s="3">
        <f t="shared" si="49"/>
        <v>-0.0020000000000000018</v>
      </c>
      <c r="BG55" s="3">
        <f t="shared" si="50"/>
        <v>-0.01100000000000001</v>
      </c>
      <c r="BH55" s="3">
        <v>-0.006000000000000005</v>
      </c>
      <c r="BI55" s="3">
        <v>-0.035999999999999976</v>
      </c>
      <c r="BJ55" s="238">
        <v>-0.008000000000000007</v>
      </c>
      <c r="BK55" s="238">
        <v>0.01799999999999996</v>
      </c>
    </row>
    <row r="56" spans="1:63" ht="12.75">
      <c r="A56" s="7">
        <v>10</v>
      </c>
      <c r="B56" s="6" t="str">
        <f t="shared" si="0"/>
        <v>Durango</v>
      </c>
      <c r="C56" s="5" t="s">
        <v>4</v>
      </c>
      <c r="D56" s="5" t="s">
        <v>4</v>
      </c>
      <c r="E56" s="5" t="s">
        <v>4</v>
      </c>
      <c r="F56" s="5" t="s">
        <v>4</v>
      </c>
      <c r="G56" s="4">
        <f t="shared" si="1"/>
        <v>-0.02910754084587097</v>
      </c>
      <c r="H56" s="4">
        <f t="shared" si="2"/>
        <v>-0.0009403526782989502</v>
      </c>
      <c r="I56" s="4">
        <f t="shared" si="3"/>
        <v>0.02020961046218872</v>
      </c>
      <c r="J56" s="4">
        <f t="shared" si="4"/>
        <v>0.012431234121322632</v>
      </c>
      <c r="K56" s="4">
        <f t="shared" si="5"/>
        <v>0.003201782703399658</v>
      </c>
      <c r="L56" s="4">
        <f t="shared" si="6"/>
        <v>0.019092410802841187</v>
      </c>
      <c r="M56" s="4">
        <f t="shared" si="7"/>
        <v>-0.03578823804855347</v>
      </c>
      <c r="N56" s="4">
        <f t="shared" si="8"/>
        <v>-0.01380467414855957</v>
      </c>
      <c r="O56" s="4">
        <f t="shared" si="9"/>
        <v>0.004672646522521973</v>
      </c>
      <c r="P56" s="4">
        <f t="shared" si="10"/>
        <v>-0.02248615026473999</v>
      </c>
      <c r="Q56" s="4">
        <f t="shared" si="11"/>
        <v>0.0010006129741668701</v>
      </c>
      <c r="R56" s="4">
        <f t="shared" si="12"/>
        <v>-0.01570272445678711</v>
      </c>
      <c r="S56" s="4">
        <f t="shared" si="13"/>
        <v>-0.015721529722213745</v>
      </c>
      <c r="T56" s="4">
        <f t="shared" si="14"/>
        <v>-0.017598837614059448</v>
      </c>
      <c r="U56" s="4">
        <f t="shared" si="15"/>
        <v>0.014635086059570312</v>
      </c>
      <c r="V56" s="4">
        <f t="shared" si="16"/>
        <v>0.008641242980957031</v>
      </c>
      <c r="W56" s="4">
        <f t="shared" si="17"/>
        <v>-0.002423524856567383</v>
      </c>
      <c r="X56" s="4">
        <f t="shared" si="18"/>
        <v>-0.0029472708702087402</v>
      </c>
      <c r="Y56" s="4">
        <f t="shared" si="19"/>
        <v>-0.004592239856719971</v>
      </c>
      <c r="Z56" s="4">
        <f t="shared" si="20"/>
        <v>-0.009698450565338135</v>
      </c>
      <c r="AA56" s="4">
        <f t="shared" si="21"/>
        <v>-0.0021087825298309326</v>
      </c>
      <c r="AB56" s="4">
        <f t="shared" si="22"/>
        <v>0.01327565312385559</v>
      </c>
      <c r="AC56" s="4">
        <f t="shared" si="23"/>
        <v>-0.017018020153045654</v>
      </c>
      <c r="AD56" s="4">
        <f t="shared" si="24"/>
        <v>0.023479551076889038</v>
      </c>
      <c r="AE56" s="4">
        <f t="shared" si="25"/>
        <v>0.007474362850189209</v>
      </c>
      <c r="AF56" s="4">
        <f t="shared" si="26"/>
        <v>-0.003681272268295288</v>
      </c>
      <c r="AG56" s="4">
        <f t="shared" si="27"/>
        <v>-0.002312213182449341</v>
      </c>
      <c r="AH56" s="4">
        <f t="shared" si="28"/>
        <v>-0.019134342670440674</v>
      </c>
      <c r="AI56" s="4">
        <f t="shared" si="29"/>
        <v>-0.009618163108825684</v>
      </c>
      <c r="AJ56" s="4">
        <f t="shared" si="30"/>
        <v>0.02568298578262329</v>
      </c>
      <c r="AK56" s="4">
        <f t="shared" si="31"/>
        <v>0.0076746344566345215</v>
      </c>
      <c r="AL56" s="4">
        <f t="shared" si="32"/>
        <v>-0.0013894736766815186</v>
      </c>
      <c r="AM56" s="4">
        <f t="shared" si="33"/>
        <v>0.008362352848052979</v>
      </c>
      <c r="AN56" s="4">
        <f t="shared" si="34"/>
        <v>-0.01842150092124939</v>
      </c>
      <c r="AO56" s="4">
        <f t="shared" si="35"/>
        <v>-0.010643303394317627</v>
      </c>
      <c r="AP56" s="4">
        <f t="shared" si="36"/>
        <v>-0.006497055292129517</v>
      </c>
      <c r="AQ56" s="4">
        <f t="shared" si="37"/>
        <v>-0.01333308219909668</v>
      </c>
      <c r="AR56" s="4">
        <f t="shared" si="38"/>
        <v>-0.012594819068908691</v>
      </c>
      <c r="AS56" s="4">
        <f t="shared" si="39"/>
        <v>0.02185600996017456</v>
      </c>
      <c r="AT56" s="4">
        <f t="shared" si="40"/>
        <v>-0.005258649587631226</v>
      </c>
      <c r="AU56" s="4">
        <f t="shared" si="41"/>
        <v>0.0024717748165130615</v>
      </c>
      <c r="AV56" s="4">
        <f t="shared" si="42"/>
        <v>0.004633665084838867</v>
      </c>
      <c r="AW56" s="4">
        <f t="shared" si="43"/>
        <v>-0.03371700644493103</v>
      </c>
      <c r="AX56" s="4">
        <f t="shared" si="44"/>
        <v>-0.01319858431816101</v>
      </c>
      <c r="AY56" s="4">
        <f t="shared" si="45"/>
        <v>-0.020133376121520996</v>
      </c>
      <c r="AZ56" s="4">
        <f t="shared" si="46"/>
        <v>-0.018741369247436523</v>
      </c>
      <c r="BA56" s="4">
        <f t="shared" si="47"/>
        <v>-0.002016305923461914</v>
      </c>
      <c r="BB56" s="4">
        <v>0.0026</v>
      </c>
      <c r="BC56" s="3">
        <v>-9.417533874511719E-05</v>
      </c>
      <c r="BD56" s="3">
        <v>0.0020000000000000018</v>
      </c>
      <c r="BE56" s="3">
        <f t="shared" si="48"/>
        <v>0.008000000000000007</v>
      </c>
      <c r="BF56" s="3">
        <f t="shared" si="49"/>
        <v>-0.0050000000000000044</v>
      </c>
      <c r="BG56" s="3">
        <f t="shared" si="50"/>
        <v>0.006000000000000005</v>
      </c>
      <c r="BH56" s="3">
        <v>0.01200000000000001</v>
      </c>
      <c r="BI56" s="3">
        <v>0.0010000000000000009</v>
      </c>
      <c r="BJ56" s="238">
        <v>0.009000000000000008</v>
      </c>
      <c r="BK56" s="238">
        <v>0.010000000000000009</v>
      </c>
    </row>
    <row r="57" spans="1:63" ht="12.75">
      <c r="A57" s="7">
        <v>11</v>
      </c>
      <c r="B57" s="6" t="str">
        <f t="shared" si="0"/>
        <v>Guanajuato</v>
      </c>
      <c r="C57" s="5" t="s">
        <v>4</v>
      </c>
      <c r="D57" s="5" t="s">
        <v>4</v>
      </c>
      <c r="E57" s="5" t="s">
        <v>4</v>
      </c>
      <c r="F57" s="5" t="s">
        <v>4</v>
      </c>
      <c r="G57" s="4">
        <f t="shared" si="1"/>
        <v>-0.022538423538208008</v>
      </c>
      <c r="H57" s="4">
        <f t="shared" si="2"/>
        <v>-0.0004425644874572754</v>
      </c>
      <c r="I57" s="4">
        <f t="shared" si="3"/>
        <v>-0.003162562847137451</v>
      </c>
      <c r="J57" s="4">
        <f t="shared" si="4"/>
        <v>0.004085153341293335</v>
      </c>
      <c r="K57" s="4">
        <f t="shared" si="5"/>
        <v>0.03219491243362427</v>
      </c>
      <c r="L57" s="4">
        <f t="shared" si="6"/>
        <v>0.034655362367630005</v>
      </c>
      <c r="M57" s="4">
        <f t="shared" si="7"/>
        <v>0.0039758384227752686</v>
      </c>
      <c r="N57" s="4">
        <f t="shared" si="8"/>
        <v>0.004452407360076904</v>
      </c>
      <c r="O57" s="4">
        <f t="shared" si="9"/>
        <v>-0.015836119651794434</v>
      </c>
      <c r="P57" s="4">
        <f t="shared" si="10"/>
        <v>-0.03296634554862976</v>
      </c>
      <c r="Q57" s="4">
        <f t="shared" si="11"/>
        <v>-0.0011365115642547607</v>
      </c>
      <c r="R57" s="4">
        <f t="shared" si="12"/>
        <v>-7.259845733642578E-05</v>
      </c>
      <c r="S57" s="4">
        <f t="shared" si="13"/>
        <v>-0.0009286403656005859</v>
      </c>
      <c r="T57" s="4">
        <f t="shared" si="14"/>
        <v>0.005322903394699097</v>
      </c>
      <c r="U57" s="4">
        <f t="shared" si="15"/>
        <v>-0.0029399096965789795</v>
      </c>
      <c r="V57" s="4">
        <f t="shared" si="16"/>
        <v>0.006258219480514526</v>
      </c>
      <c r="W57" s="4">
        <f t="shared" si="17"/>
        <v>0.002695709466934204</v>
      </c>
      <c r="X57" s="4">
        <f t="shared" si="18"/>
        <v>0.01417839527130127</v>
      </c>
      <c r="Y57" s="4">
        <f t="shared" si="19"/>
        <v>0.012346088886260986</v>
      </c>
      <c r="Z57" s="4">
        <f t="shared" si="20"/>
        <v>-0.0044303834438323975</v>
      </c>
      <c r="AA57" s="4">
        <f t="shared" si="21"/>
        <v>-0.0008045434951782227</v>
      </c>
      <c r="AB57" s="4">
        <f t="shared" si="22"/>
        <v>-0.019929081201553345</v>
      </c>
      <c r="AC57" s="4">
        <f t="shared" si="23"/>
        <v>-0.009557366371154785</v>
      </c>
      <c r="AD57" s="4">
        <f t="shared" si="24"/>
        <v>-6.67870044708252E-05</v>
      </c>
      <c r="AE57" s="4">
        <f t="shared" si="25"/>
        <v>0.015939831733703613</v>
      </c>
      <c r="AF57" s="4">
        <f t="shared" si="26"/>
        <v>0.022834420204162598</v>
      </c>
      <c r="AG57" s="4">
        <f t="shared" si="27"/>
        <v>-0.00041371583938598633</v>
      </c>
      <c r="AH57" s="4">
        <f t="shared" si="28"/>
        <v>-0.0016299188137054443</v>
      </c>
      <c r="AI57" s="4">
        <f t="shared" si="29"/>
        <v>-0.021274268627166748</v>
      </c>
      <c r="AJ57" s="4">
        <f t="shared" si="30"/>
        <v>-0.010638892650604248</v>
      </c>
      <c r="AK57" s="4">
        <f t="shared" si="31"/>
        <v>0.004911661148071289</v>
      </c>
      <c r="AL57" s="4">
        <f t="shared" si="32"/>
        <v>0.0018562674522399902</v>
      </c>
      <c r="AM57" s="4">
        <f t="shared" si="33"/>
        <v>-0.016846179962158203</v>
      </c>
      <c r="AN57" s="4">
        <f t="shared" si="34"/>
        <v>-0.022791385650634766</v>
      </c>
      <c r="AO57" s="4">
        <f t="shared" si="35"/>
        <v>0.001966804265975952</v>
      </c>
      <c r="AP57" s="4">
        <f t="shared" si="36"/>
        <v>0.005024164915084839</v>
      </c>
      <c r="AQ57" s="4">
        <f t="shared" si="37"/>
        <v>0.010483741760253906</v>
      </c>
      <c r="AR57" s="4">
        <f t="shared" si="38"/>
        <v>0.03029969334602356</v>
      </c>
      <c r="AS57" s="4">
        <f t="shared" si="39"/>
        <v>0.0008360147476196289</v>
      </c>
      <c r="AT57" s="4">
        <f t="shared" si="40"/>
        <v>-0.0014109015464782715</v>
      </c>
      <c r="AU57" s="4">
        <f t="shared" si="41"/>
        <v>-0.006402909755706787</v>
      </c>
      <c r="AV57" s="4">
        <f t="shared" si="42"/>
        <v>-0.01527416706085205</v>
      </c>
      <c r="AW57" s="4">
        <f t="shared" si="43"/>
        <v>-0.020273178815841675</v>
      </c>
      <c r="AX57" s="4">
        <f t="shared" si="44"/>
        <v>-0.03161722421646118</v>
      </c>
      <c r="AY57" s="4">
        <f t="shared" si="45"/>
        <v>-0.03082975745201111</v>
      </c>
      <c r="AZ57" s="4">
        <f t="shared" si="46"/>
        <v>-0.0415978729724884</v>
      </c>
      <c r="BA57" s="4">
        <f t="shared" si="47"/>
        <v>-0.03444308042526245</v>
      </c>
      <c r="BB57" s="4">
        <v>-0.0047</v>
      </c>
      <c r="BC57" s="3">
        <v>0.01147836446762085</v>
      </c>
      <c r="BD57" s="3">
        <v>0</v>
      </c>
      <c r="BE57" s="3">
        <f t="shared" si="48"/>
        <v>0.0010000000000000009</v>
      </c>
      <c r="BF57" s="3">
        <f t="shared" si="49"/>
        <v>-0.02699999999999997</v>
      </c>
      <c r="BG57" s="3">
        <f t="shared" si="50"/>
        <v>-0.0020000000000000018</v>
      </c>
      <c r="BH57" s="3">
        <v>0.0050000000000000044</v>
      </c>
      <c r="BI57" s="3">
        <v>-0.0020000000000000018</v>
      </c>
      <c r="BJ57" s="238">
        <v>0.014000000000000012</v>
      </c>
      <c r="BK57" s="238">
        <v>-0.008999999999999952</v>
      </c>
    </row>
    <row r="58" spans="1:63" ht="12.75">
      <c r="A58" s="7">
        <v>12</v>
      </c>
      <c r="B58" s="6" t="str">
        <f t="shared" si="0"/>
        <v>Guerrero</v>
      </c>
      <c r="C58" s="5" t="s">
        <v>4</v>
      </c>
      <c r="D58" s="5" t="s">
        <v>4</v>
      </c>
      <c r="E58" s="5" t="s">
        <v>4</v>
      </c>
      <c r="F58" s="5" t="s">
        <v>4</v>
      </c>
      <c r="G58" s="4">
        <f t="shared" si="1"/>
        <v>0.012007415294647217</v>
      </c>
      <c r="H58" s="4">
        <f t="shared" si="2"/>
        <v>0.011391967535018921</v>
      </c>
      <c r="I58" s="4">
        <f t="shared" si="3"/>
        <v>0.008189231157302856</v>
      </c>
      <c r="J58" s="4">
        <f t="shared" si="4"/>
        <v>0.02594420313835144</v>
      </c>
      <c r="K58" s="4">
        <f t="shared" si="5"/>
        <v>-0.02467706799507141</v>
      </c>
      <c r="L58" s="4">
        <f t="shared" si="6"/>
        <v>-0.029677093029022217</v>
      </c>
      <c r="M58" s="4">
        <f t="shared" si="7"/>
        <v>-0.020016759634017944</v>
      </c>
      <c r="N58" s="4">
        <f t="shared" si="8"/>
        <v>-0.008316516876220703</v>
      </c>
      <c r="O58" s="4">
        <f t="shared" si="9"/>
        <v>0.04305368661880493</v>
      </c>
      <c r="P58" s="4">
        <f t="shared" si="10"/>
        <v>0.005133926868438721</v>
      </c>
      <c r="Q58" s="4">
        <f t="shared" si="11"/>
        <v>0.022658556699752808</v>
      </c>
      <c r="R58" s="4">
        <f t="shared" si="12"/>
        <v>-0.00774046778678894</v>
      </c>
      <c r="S58" s="4">
        <f t="shared" si="13"/>
        <v>-0.03082612156867981</v>
      </c>
      <c r="T58" s="4">
        <f t="shared" si="14"/>
        <v>0.0004544556140899658</v>
      </c>
      <c r="U58" s="4">
        <f t="shared" si="15"/>
        <v>-0.012717247009277344</v>
      </c>
      <c r="V58" s="4">
        <f t="shared" si="16"/>
        <v>-0.009424448013305664</v>
      </c>
      <c r="W58" s="4">
        <f t="shared" si="17"/>
        <v>0.024798572063446045</v>
      </c>
      <c r="X58" s="4">
        <f t="shared" si="18"/>
        <v>-0.007430613040924072</v>
      </c>
      <c r="Y58" s="4">
        <f t="shared" si="19"/>
        <v>-0.00706753134727478</v>
      </c>
      <c r="Z58" s="4">
        <f t="shared" si="20"/>
        <v>-0.0027323663234710693</v>
      </c>
      <c r="AA58" s="4">
        <f t="shared" si="21"/>
        <v>-0.023148834705352783</v>
      </c>
      <c r="AB58" s="4">
        <f t="shared" si="22"/>
        <v>0.01845651865005493</v>
      </c>
      <c r="AC58" s="4">
        <f t="shared" si="23"/>
        <v>0.018013328313827515</v>
      </c>
      <c r="AD58" s="4">
        <f t="shared" si="24"/>
        <v>0.04500642418861389</v>
      </c>
      <c r="AE58" s="4">
        <f t="shared" si="25"/>
        <v>0.02162817120552063</v>
      </c>
      <c r="AF58" s="4">
        <f t="shared" si="26"/>
        <v>0.016400963068008423</v>
      </c>
      <c r="AG58" s="4">
        <f t="shared" si="27"/>
        <v>-0.032136887311935425</v>
      </c>
      <c r="AH58" s="4">
        <f t="shared" si="28"/>
        <v>-0.018168926239013672</v>
      </c>
      <c r="AI58" s="4">
        <f t="shared" si="29"/>
        <v>-0.024761229753494263</v>
      </c>
      <c r="AJ58" s="4">
        <f t="shared" si="30"/>
        <v>-0.019266217947006226</v>
      </c>
      <c r="AK58" s="4">
        <f t="shared" si="31"/>
        <v>-0.01938682794570923</v>
      </c>
      <c r="AL58" s="4">
        <f t="shared" si="32"/>
        <v>-0.032281070947647095</v>
      </c>
      <c r="AM58" s="4">
        <f t="shared" si="33"/>
        <v>-0.03434610366821289</v>
      </c>
      <c r="AN58" s="4">
        <f t="shared" si="34"/>
        <v>-0.03284168243408203</v>
      </c>
      <c r="AO58" s="4">
        <f t="shared" si="35"/>
        <v>0.015136182308197021</v>
      </c>
      <c r="AP58" s="4">
        <f t="shared" si="36"/>
        <v>-0.005728870630264282</v>
      </c>
      <c r="AQ58" s="4">
        <f t="shared" si="37"/>
        <v>0.008662223815917969</v>
      </c>
      <c r="AR58" s="4">
        <f t="shared" si="38"/>
        <v>-0.021182388067245483</v>
      </c>
      <c r="AS58" s="4">
        <f t="shared" si="39"/>
        <v>-0.013494670391082764</v>
      </c>
      <c r="AT58" s="4">
        <f t="shared" si="40"/>
        <v>-0.005744636058807373</v>
      </c>
      <c r="AU58" s="4">
        <f t="shared" si="41"/>
        <v>-0.0018064379692077637</v>
      </c>
      <c r="AV58" s="4">
        <f t="shared" si="42"/>
        <v>0.02531224489212036</v>
      </c>
      <c r="AW58" s="4">
        <f t="shared" si="43"/>
        <v>-0.007124125957489014</v>
      </c>
      <c r="AX58" s="4">
        <f t="shared" si="44"/>
        <v>0.0013030171394348145</v>
      </c>
      <c r="AY58" s="4">
        <f t="shared" si="45"/>
        <v>0.0077435970306396484</v>
      </c>
      <c r="AZ58" s="4">
        <f t="shared" si="46"/>
        <v>-0.007365375757217407</v>
      </c>
      <c r="BA58" s="4">
        <f t="shared" si="47"/>
        <v>0.003976196050643921</v>
      </c>
      <c r="BB58" s="4">
        <v>0.0031</v>
      </c>
      <c r="BC58" s="3">
        <v>-0.013897478580474854</v>
      </c>
      <c r="BD58" s="3">
        <v>0.0020000000000000018</v>
      </c>
      <c r="BE58" s="3">
        <f t="shared" si="48"/>
        <v>0</v>
      </c>
      <c r="BF58" s="3">
        <f t="shared" si="49"/>
        <v>-0.007000000000000006</v>
      </c>
      <c r="BG58" s="3">
        <f t="shared" si="50"/>
        <v>0</v>
      </c>
      <c r="BH58" s="3">
        <v>-0.0050000000000000044</v>
      </c>
      <c r="BI58" s="3">
        <v>-0.007000000000000006</v>
      </c>
      <c r="BJ58" s="238">
        <v>-0.0020000000000000018</v>
      </c>
      <c r="BK58" s="238">
        <v>0.0050000000000000044</v>
      </c>
    </row>
    <row r="59" spans="1:63" ht="12.75">
      <c r="A59" s="7">
        <v>13</v>
      </c>
      <c r="B59" s="6" t="str">
        <f t="shared" si="0"/>
        <v>Hidalgo</v>
      </c>
      <c r="C59" s="5" t="s">
        <v>4</v>
      </c>
      <c r="D59" s="5" t="s">
        <v>4</v>
      </c>
      <c r="E59" s="5" t="s">
        <v>4</v>
      </c>
      <c r="F59" s="5" t="s">
        <v>4</v>
      </c>
      <c r="G59" s="4">
        <f t="shared" si="1"/>
        <v>-0.02152383327484131</v>
      </c>
      <c r="H59" s="4">
        <f t="shared" si="2"/>
        <v>-0.041071176528930664</v>
      </c>
      <c r="I59" s="4">
        <f t="shared" si="3"/>
        <v>0.023720979690551758</v>
      </c>
      <c r="J59" s="4">
        <f t="shared" si="4"/>
        <v>-0.021724432706832886</v>
      </c>
      <c r="K59" s="4">
        <f t="shared" si="5"/>
        <v>0.0021935701370239258</v>
      </c>
      <c r="L59" s="4">
        <f t="shared" si="6"/>
        <v>-0.018574059009552002</v>
      </c>
      <c r="M59" s="4">
        <f t="shared" si="7"/>
        <v>-0.00024062395095825195</v>
      </c>
      <c r="N59" s="4">
        <f t="shared" si="8"/>
        <v>0.031556636095047</v>
      </c>
      <c r="O59" s="4">
        <f t="shared" si="9"/>
        <v>-0.005579501390457153</v>
      </c>
      <c r="P59" s="4">
        <f t="shared" si="10"/>
        <v>0.00845840573310852</v>
      </c>
      <c r="Q59" s="4">
        <f t="shared" si="11"/>
        <v>-0.02434822916984558</v>
      </c>
      <c r="R59" s="4">
        <f t="shared" si="12"/>
        <v>-0.03303194046020508</v>
      </c>
      <c r="S59" s="4">
        <f t="shared" si="13"/>
        <v>-0.003545820713043213</v>
      </c>
      <c r="T59" s="4">
        <f t="shared" si="14"/>
        <v>0.00627937912940979</v>
      </c>
      <c r="U59" s="4">
        <f t="shared" si="15"/>
        <v>0.02529725432395935</v>
      </c>
      <c r="V59" s="4">
        <f t="shared" si="16"/>
        <v>0.014934331178665161</v>
      </c>
      <c r="W59" s="4">
        <f t="shared" si="17"/>
        <v>0.006395876407623291</v>
      </c>
      <c r="X59" s="4">
        <f t="shared" si="18"/>
        <v>0.03730320930480957</v>
      </c>
      <c r="Y59" s="4">
        <f t="shared" si="19"/>
        <v>-0.024810701608657837</v>
      </c>
      <c r="Z59" s="4">
        <f t="shared" si="20"/>
        <v>-0.016027331352233887</v>
      </c>
      <c r="AA59" s="4">
        <f t="shared" si="21"/>
        <v>-0.021818816661834717</v>
      </c>
      <c r="AB59" s="4">
        <f t="shared" si="22"/>
        <v>-0.05114024877548218</v>
      </c>
      <c r="AC59" s="4">
        <f t="shared" si="23"/>
        <v>-0.009269177913665771</v>
      </c>
      <c r="AD59" s="4">
        <f t="shared" si="24"/>
        <v>0.011928915977478027</v>
      </c>
      <c r="AE59" s="4">
        <f t="shared" si="25"/>
        <v>0.011269211769104004</v>
      </c>
      <c r="AF59" s="4">
        <f t="shared" si="26"/>
        <v>0.02279224991798401</v>
      </c>
      <c r="AG59" s="4">
        <f t="shared" si="27"/>
        <v>0.0032809972763061523</v>
      </c>
      <c r="AH59" s="4">
        <f t="shared" si="28"/>
        <v>-0.01726365089416504</v>
      </c>
      <c r="AI59" s="4">
        <f t="shared" si="29"/>
        <v>0.0001704692840576172</v>
      </c>
      <c r="AJ59" s="4">
        <f t="shared" si="30"/>
        <v>-0.009123742580413818</v>
      </c>
      <c r="AK59" s="4">
        <f t="shared" si="31"/>
        <v>-0.003918707370758057</v>
      </c>
      <c r="AL59" s="4">
        <f t="shared" si="32"/>
        <v>0.02295452356338501</v>
      </c>
      <c r="AM59" s="4">
        <f t="shared" si="33"/>
        <v>-0.011568814516067505</v>
      </c>
      <c r="AN59" s="4">
        <f t="shared" si="34"/>
        <v>-0.014723002910614014</v>
      </c>
      <c r="AO59" s="4">
        <f t="shared" si="35"/>
        <v>-0.013828843832015991</v>
      </c>
      <c r="AP59" s="4">
        <f t="shared" si="36"/>
        <v>-0.05457612872123718</v>
      </c>
      <c r="AQ59" s="4">
        <f t="shared" si="37"/>
        <v>-0.012150049209594727</v>
      </c>
      <c r="AR59" s="4">
        <f t="shared" si="38"/>
        <v>0.0013711750507354736</v>
      </c>
      <c r="AS59" s="4">
        <f t="shared" si="39"/>
        <v>-0.00714343786239624</v>
      </c>
      <c r="AT59" s="4">
        <f t="shared" si="40"/>
        <v>0.022338688373565674</v>
      </c>
      <c r="AU59" s="4">
        <f t="shared" si="41"/>
        <v>-0.007790565490722656</v>
      </c>
      <c r="AV59" s="4">
        <f t="shared" si="42"/>
        <v>-0.02677038311958313</v>
      </c>
      <c r="AW59" s="4">
        <f t="shared" si="43"/>
        <v>-0.007571309804916382</v>
      </c>
      <c r="AX59" s="4">
        <f t="shared" si="44"/>
        <v>-0.025009453296661377</v>
      </c>
      <c r="AY59" s="4">
        <f t="shared" si="45"/>
        <v>0.0025844573974609375</v>
      </c>
      <c r="AZ59" s="4">
        <f t="shared" si="46"/>
        <v>-0.012208491563796997</v>
      </c>
      <c r="BA59" s="4">
        <f t="shared" si="47"/>
        <v>0.0072917938232421875</v>
      </c>
      <c r="BB59" s="4">
        <v>0.0057</v>
      </c>
      <c r="BC59" s="3">
        <v>0.003782331943511963</v>
      </c>
      <c r="BD59" s="3">
        <v>0.008000000000000007</v>
      </c>
      <c r="BE59" s="3">
        <f t="shared" si="48"/>
        <v>0.0050000000000000044</v>
      </c>
      <c r="BF59" s="3">
        <f t="shared" si="49"/>
        <v>0.012999999999999956</v>
      </c>
      <c r="BG59" s="3">
        <f t="shared" si="50"/>
        <v>0.008000000000000007</v>
      </c>
      <c r="BH59" s="3">
        <v>0.006999999999999951</v>
      </c>
      <c r="BI59" s="3">
        <v>-0.01699999999999996</v>
      </c>
      <c r="BJ59" s="238">
        <v>0.0040000000000000036</v>
      </c>
      <c r="BK59" s="238">
        <v>-0.013999999999999957</v>
      </c>
    </row>
    <row r="60" spans="1:63" ht="12.75">
      <c r="A60" s="7">
        <v>14</v>
      </c>
      <c r="B60" s="6" t="str">
        <f t="shared" si="0"/>
        <v>Jalisco</v>
      </c>
      <c r="C60" s="5" t="s">
        <v>4</v>
      </c>
      <c r="D60" s="5" t="s">
        <v>4</v>
      </c>
      <c r="E60" s="5" t="s">
        <v>4</v>
      </c>
      <c r="F60" s="5" t="s">
        <v>4</v>
      </c>
      <c r="G60" s="4">
        <f t="shared" si="1"/>
        <v>0.0029945671558380127</v>
      </c>
      <c r="H60" s="4">
        <f t="shared" si="2"/>
        <v>-0.01536974310874939</v>
      </c>
      <c r="I60" s="4">
        <f t="shared" si="3"/>
        <v>-0.012555837631225586</v>
      </c>
      <c r="J60" s="4">
        <f t="shared" si="4"/>
        <v>-0.0047875940799713135</v>
      </c>
      <c r="K60" s="4">
        <f t="shared" si="5"/>
        <v>-0.02181375026702881</v>
      </c>
      <c r="L60" s="4">
        <f t="shared" si="6"/>
        <v>-0.01858416199684143</v>
      </c>
      <c r="M60" s="4">
        <f t="shared" si="7"/>
        <v>-0.016693532466888428</v>
      </c>
      <c r="N60" s="4">
        <f t="shared" si="8"/>
        <v>0.00036850571632385254</v>
      </c>
      <c r="O60" s="4">
        <f t="shared" si="9"/>
        <v>-0.010271579027175903</v>
      </c>
      <c r="P60" s="4">
        <f t="shared" si="10"/>
        <v>0.001584768295288086</v>
      </c>
      <c r="Q60" s="4">
        <f t="shared" si="11"/>
        <v>-0.007457107305526733</v>
      </c>
      <c r="R60" s="4">
        <f t="shared" si="12"/>
        <v>-0.009355425834655762</v>
      </c>
      <c r="S60" s="4">
        <f t="shared" si="13"/>
        <v>-0.0021080374717712402</v>
      </c>
      <c r="T60" s="4">
        <f t="shared" si="14"/>
        <v>-0.008151590824127197</v>
      </c>
      <c r="U60" s="4">
        <f t="shared" si="15"/>
        <v>-0.010631531476974487</v>
      </c>
      <c r="V60" s="4">
        <f t="shared" si="16"/>
        <v>-0.0007614195346832275</v>
      </c>
      <c r="W60" s="4">
        <f t="shared" si="17"/>
        <v>-0.018900126218795776</v>
      </c>
      <c r="X60" s="4">
        <f t="shared" si="18"/>
        <v>-0.0046205222606658936</v>
      </c>
      <c r="Y60" s="4">
        <f t="shared" si="19"/>
        <v>-0.008523702621459961</v>
      </c>
      <c r="Z60" s="4">
        <f t="shared" si="20"/>
        <v>-0.02914080023765564</v>
      </c>
      <c r="AA60" s="4">
        <f t="shared" si="21"/>
        <v>-0.010118693113327026</v>
      </c>
      <c r="AB60" s="4">
        <f t="shared" si="22"/>
        <v>-0.035185009241104126</v>
      </c>
      <c r="AC60" s="4">
        <f t="shared" si="23"/>
        <v>-0.009962886571884155</v>
      </c>
      <c r="AD60" s="4">
        <f t="shared" si="24"/>
        <v>-0.0023890435695648193</v>
      </c>
      <c r="AE60" s="4">
        <f t="shared" si="25"/>
        <v>-0.007129102945327759</v>
      </c>
      <c r="AF60" s="4">
        <f t="shared" si="26"/>
        <v>0.0052172839641571045</v>
      </c>
      <c r="AG60" s="4">
        <f t="shared" si="27"/>
        <v>0.0023853182792663574</v>
      </c>
      <c r="AH60" s="4">
        <f t="shared" si="28"/>
        <v>0.008960753679275513</v>
      </c>
      <c r="AI60" s="4">
        <f t="shared" si="29"/>
        <v>0.005127847194671631</v>
      </c>
      <c r="AJ60" s="4">
        <f t="shared" si="30"/>
        <v>0.017849594354629517</v>
      </c>
      <c r="AK60" s="4">
        <f t="shared" si="31"/>
        <v>0.004745900630950928</v>
      </c>
      <c r="AL60" s="4">
        <f t="shared" si="32"/>
        <v>-0.010752201080322266</v>
      </c>
      <c r="AM60" s="4">
        <f t="shared" si="33"/>
        <v>0.0007380545139312744</v>
      </c>
      <c r="AN60" s="4">
        <f t="shared" si="34"/>
        <v>-0.01718917489051819</v>
      </c>
      <c r="AO60" s="4">
        <f t="shared" si="35"/>
        <v>-0.006702929735183716</v>
      </c>
      <c r="AP60" s="4">
        <f t="shared" si="36"/>
        <v>-0.0070937275886535645</v>
      </c>
      <c r="AQ60" s="4">
        <f t="shared" si="37"/>
        <v>0.008873403072357178</v>
      </c>
      <c r="AR60" s="4">
        <f t="shared" si="38"/>
        <v>-0.020869910717010498</v>
      </c>
      <c r="AS60" s="4">
        <f t="shared" si="39"/>
        <v>-0.0020121335983276367</v>
      </c>
      <c r="AT60" s="4">
        <f t="shared" si="40"/>
        <v>8.52048397064209E-05</v>
      </c>
      <c r="AU60" s="4">
        <f t="shared" si="41"/>
        <v>-0.015581488609313965</v>
      </c>
      <c r="AV60" s="4">
        <f t="shared" si="42"/>
        <v>0.0034525394439697266</v>
      </c>
      <c r="AW60" s="4">
        <f t="shared" si="43"/>
        <v>-0.011067777872085571</v>
      </c>
      <c r="AX60" s="4">
        <f t="shared" si="44"/>
        <v>-0.024897754192352295</v>
      </c>
      <c r="AY60" s="4">
        <f t="shared" si="45"/>
        <v>-0.017192691564559937</v>
      </c>
      <c r="AZ60" s="4">
        <f t="shared" si="46"/>
        <v>-0.010908335447311401</v>
      </c>
      <c r="BA60" s="4">
        <f t="shared" si="47"/>
        <v>-0.028779417276382446</v>
      </c>
      <c r="BB60" s="4">
        <v>-0.0041</v>
      </c>
      <c r="BC60" s="3">
        <v>-0.013628602027893066</v>
      </c>
      <c r="BD60" s="3">
        <v>-0.006000000000000005</v>
      </c>
      <c r="BE60" s="3">
        <f t="shared" si="48"/>
        <v>-0.008000000000000007</v>
      </c>
      <c r="BF60" s="3">
        <f t="shared" si="49"/>
        <v>-0.0010000000000000009</v>
      </c>
      <c r="BG60" s="3">
        <f t="shared" si="50"/>
        <v>-0.0010000000000000009</v>
      </c>
      <c r="BH60" s="3">
        <v>0.0050000000000000044</v>
      </c>
      <c r="BI60" s="3">
        <v>0.02200000000000002</v>
      </c>
      <c r="BJ60" s="238">
        <v>0.010000000000000009</v>
      </c>
      <c r="BK60" s="238">
        <v>0.018000000000000016</v>
      </c>
    </row>
    <row r="61" spans="1:63" ht="12.75">
      <c r="A61" s="7">
        <v>15</v>
      </c>
      <c r="B61" s="6" t="str">
        <f t="shared" si="0"/>
        <v>México</v>
      </c>
      <c r="C61" s="5" t="s">
        <v>4</v>
      </c>
      <c r="D61" s="5" t="s">
        <v>4</v>
      </c>
      <c r="E61" s="5" t="s">
        <v>4</v>
      </c>
      <c r="F61" s="5" t="s">
        <v>4</v>
      </c>
      <c r="G61" s="4">
        <f t="shared" si="1"/>
        <v>-0.0003553330898284912</v>
      </c>
      <c r="H61" s="4">
        <f t="shared" si="2"/>
        <v>-0.02420353889465332</v>
      </c>
      <c r="I61" s="4">
        <f t="shared" si="3"/>
        <v>-0.010772228240966797</v>
      </c>
      <c r="J61" s="4">
        <f t="shared" si="4"/>
        <v>-0.004624605178833008</v>
      </c>
      <c r="K61" s="4">
        <f t="shared" si="5"/>
        <v>0.00980725884437561</v>
      </c>
      <c r="L61" s="4">
        <f t="shared" si="6"/>
        <v>0.015076786279678345</v>
      </c>
      <c r="M61" s="4">
        <f t="shared" si="7"/>
        <v>-0.008865207433700562</v>
      </c>
      <c r="N61" s="4">
        <f t="shared" si="8"/>
        <v>-0.010182976722717285</v>
      </c>
      <c r="O61" s="4">
        <f t="shared" si="9"/>
        <v>-0.026158422231674194</v>
      </c>
      <c r="P61" s="4">
        <f t="shared" si="10"/>
        <v>-0.002909630537033081</v>
      </c>
      <c r="Q61" s="4">
        <f t="shared" si="11"/>
        <v>-0.004272431135177612</v>
      </c>
      <c r="R61" s="4">
        <f t="shared" si="12"/>
        <v>-0.016073167324066162</v>
      </c>
      <c r="S61" s="4">
        <f t="shared" si="13"/>
        <v>0.003203660249710083</v>
      </c>
      <c r="T61" s="4">
        <f t="shared" si="14"/>
        <v>-0.01416054368019104</v>
      </c>
      <c r="U61" s="4">
        <f t="shared" si="15"/>
        <v>-0.018848568201065063</v>
      </c>
      <c r="V61" s="4">
        <f t="shared" si="16"/>
        <v>0.017153114080429077</v>
      </c>
      <c r="W61" s="4">
        <f t="shared" si="17"/>
        <v>-0.011757433414459229</v>
      </c>
      <c r="X61" s="4">
        <f t="shared" si="18"/>
        <v>-0.0043118298053741455</v>
      </c>
      <c r="Y61" s="4">
        <f t="shared" si="19"/>
        <v>0.007790297269821167</v>
      </c>
      <c r="Z61" s="4">
        <f t="shared" si="20"/>
        <v>-0.023423731327056885</v>
      </c>
      <c r="AA61" s="4">
        <f t="shared" si="21"/>
        <v>-0.0039483606815338135</v>
      </c>
      <c r="AB61" s="4">
        <f t="shared" si="22"/>
        <v>-0.024368315935134888</v>
      </c>
      <c r="AC61" s="4">
        <f t="shared" si="23"/>
        <v>0.004835605621337891</v>
      </c>
      <c r="AD61" s="4">
        <f t="shared" si="24"/>
        <v>0.01695495843887329</v>
      </c>
      <c r="AE61" s="4">
        <f t="shared" si="25"/>
        <v>0.01596131920814514</v>
      </c>
      <c r="AF61" s="4">
        <f t="shared" si="26"/>
        <v>0.006462693214416504</v>
      </c>
      <c r="AG61" s="4">
        <f t="shared" si="27"/>
        <v>-0.025347918272018433</v>
      </c>
      <c r="AH61" s="4">
        <f t="shared" si="28"/>
        <v>-0.015911102294921875</v>
      </c>
      <c r="AI61" s="4">
        <f t="shared" si="29"/>
        <v>0.012171119451522827</v>
      </c>
      <c r="AJ61" s="4">
        <f t="shared" si="30"/>
        <v>0.0020802319049835205</v>
      </c>
      <c r="AK61" s="4">
        <f t="shared" si="31"/>
        <v>-0.014318257570266724</v>
      </c>
      <c r="AL61" s="4">
        <f t="shared" si="32"/>
        <v>0.022341221570968628</v>
      </c>
      <c r="AM61" s="4">
        <f t="shared" si="33"/>
        <v>-0.044130951166152954</v>
      </c>
      <c r="AN61" s="4">
        <f t="shared" si="34"/>
        <v>-0.024689197540283203</v>
      </c>
      <c r="AO61" s="4">
        <f t="shared" si="35"/>
        <v>-0.0013374686241149902</v>
      </c>
      <c r="AP61" s="4">
        <f t="shared" si="36"/>
        <v>-0.03021731972694397</v>
      </c>
      <c r="AQ61" s="4">
        <f t="shared" si="37"/>
        <v>0.0036949515342712402</v>
      </c>
      <c r="AR61" s="4">
        <f t="shared" si="38"/>
        <v>0.006645172834396362</v>
      </c>
      <c r="AS61" s="4">
        <f t="shared" si="39"/>
        <v>0.013939857482910156</v>
      </c>
      <c r="AT61" s="4">
        <f t="shared" si="40"/>
        <v>0.038286805152893066</v>
      </c>
      <c r="AU61" s="4">
        <f t="shared" si="41"/>
        <v>0.004538297653198242</v>
      </c>
      <c r="AV61" s="4">
        <f t="shared" si="42"/>
        <v>0.004493653774261475</v>
      </c>
      <c r="AW61" s="4">
        <f t="shared" si="43"/>
        <v>0.015831083059310913</v>
      </c>
      <c r="AX61" s="4">
        <f t="shared" si="44"/>
        <v>-0.0528874397277832</v>
      </c>
      <c r="AY61" s="4">
        <f t="shared" si="45"/>
        <v>-0.023376762866973877</v>
      </c>
      <c r="AZ61" s="4">
        <f t="shared" si="46"/>
        <v>0.006299614906311035</v>
      </c>
      <c r="BA61" s="4">
        <f t="shared" si="47"/>
        <v>-0.03137966990470886</v>
      </c>
      <c r="BB61" s="4">
        <v>0.0091</v>
      </c>
      <c r="BC61" s="3">
        <v>-0.0018483996391296387</v>
      </c>
      <c r="BD61" s="3">
        <v>-0.01100000000000001</v>
      </c>
      <c r="BE61" s="3">
        <f t="shared" si="48"/>
        <v>-0.01100000000000001</v>
      </c>
      <c r="BF61" s="3">
        <f t="shared" si="49"/>
        <v>0.007000000000000006</v>
      </c>
      <c r="BG61" s="3">
        <f t="shared" si="50"/>
        <v>-0.0020000000000000018</v>
      </c>
      <c r="BH61" s="3">
        <v>-0.017000000000000015</v>
      </c>
      <c r="BI61" s="3">
        <v>0.007000000000000006</v>
      </c>
      <c r="BJ61" s="238">
        <v>0.0040000000000000036</v>
      </c>
      <c r="BK61" s="238">
        <v>0.016000000000000014</v>
      </c>
    </row>
    <row r="62" spans="1:63" ht="12.75">
      <c r="A62" s="7">
        <v>16</v>
      </c>
      <c r="B62" s="6" t="str">
        <f t="shared" si="0"/>
        <v>Michoacán</v>
      </c>
      <c r="C62" s="5" t="s">
        <v>4</v>
      </c>
      <c r="D62" s="5" t="s">
        <v>4</v>
      </c>
      <c r="E62" s="5" t="s">
        <v>4</v>
      </c>
      <c r="F62" s="5" t="s">
        <v>4</v>
      </c>
      <c r="G62" s="4">
        <f t="shared" si="1"/>
        <v>-0.03004571795463562</v>
      </c>
      <c r="H62" s="4">
        <f t="shared" si="2"/>
        <v>0.019987553358078003</v>
      </c>
      <c r="I62" s="4">
        <f t="shared" si="3"/>
        <v>-0.02257964015007019</v>
      </c>
      <c r="J62" s="4">
        <f t="shared" si="4"/>
        <v>0.02589625120162964</v>
      </c>
      <c r="K62" s="4">
        <f t="shared" si="5"/>
        <v>0.0067555904388427734</v>
      </c>
      <c r="L62" s="4">
        <f t="shared" si="6"/>
        <v>-0.0052585601806640625</v>
      </c>
      <c r="M62" s="4">
        <f t="shared" si="7"/>
        <v>-0.0044241249561309814</v>
      </c>
      <c r="N62" s="4">
        <f t="shared" si="8"/>
        <v>-0.038090914487838745</v>
      </c>
      <c r="O62" s="4">
        <f t="shared" si="9"/>
        <v>-0.01582515239715576</v>
      </c>
      <c r="P62" s="4">
        <f t="shared" si="10"/>
        <v>0.01062023639678955</v>
      </c>
      <c r="Q62" s="4">
        <f t="shared" si="11"/>
        <v>-0.007495522499084473</v>
      </c>
      <c r="R62" s="4">
        <f t="shared" si="12"/>
        <v>0.020683705806732178</v>
      </c>
      <c r="S62" s="4">
        <f t="shared" si="13"/>
        <v>0.0026964545249938965</v>
      </c>
      <c r="T62" s="4">
        <f t="shared" si="14"/>
        <v>-0.011585831642150879</v>
      </c>
      <c r="U62" s="4">
        <f t="shared" si="15"/>
        <v>0.009611576795578003</v>
      </c>
      <c r="V62" s="4">
        <f t="shared" si="16"/>
        <v>-0.010162889957427979</v>
      </c>
      <c r="W62" s="4">
        <f t="shared" si="17"/>
        <v>0.013159334659576416</v>
      </c>
      <c r="X62" s="4">
        <f t="shared" si="18"/>
        <v>-0.008906722068786621</v>
      </c>
      <c r="Y62" s="4">
        <f t="shared" si="19"/>
        <v>-0.015232443809509277</v>
      </c>
      <c r="Z62" s="4">
        <f t="shared" si="20"/>
        <v>-0.010673880577087402</v>
      </c>
      <c r="AA62" s="4">
        <f t="shared" si="21"/>
        <v>-0.02361246943473816</v>
      </c>
      <c r="AB62" s="4">
        <f t="shared" si="22"/>
        <v>0.005427420139312744</v>
      </c>
      <c r="AC62" s="4">
        <f t="shared" si="23"/>
        <v>0.008714556694030762</v>
      </c>
      <c r="AD62" s="4">
        <f t="shared" si="24"/>
        <v>0.004933565855026245</v>
      </c>
      <c r="AE62" s="4">
        <f t="shared" si="25"/>
        <v>-0.00497359037399292</v>
      </c>
      <c r="AF62" s="4">
        <f t="shared" si="26"/>
        <v>-0.00024813413619995117</v>
      </c>
      <c r="AG62" s="4">
        <f t="shared" si="27"/>
        <v>0.007208108901977539</v>
      </c>
      <c r="AH62" s="4">
        <f t="shared" si="28"/>
        <v>0.005500465631484985</v>
      </c>
      <c r="AI62" s="4">
        <f t="shared" si="29"/>
        <v>-0.012429028749465942</v>
      </c>
      <c r="AJ62" s="4">
        <f t="shared" si="30"/>
        <v>-0.009567230939865112</v>
      </c>
      <c r="AK62" s="4">
        <f t="shared" si="31"/>
        <v>-0.001175910234451294</v>
      </c>
      <c r="AL62" s="4">
        <f t="shared" si="32"/>
        <v>0.003514587879180908</v>
      </c>
      <c r="AM62" s="4">
        <f t="shared" si="33"/>
        <v>0.03040224313735962</v>
      </c>
      <c r="AN62" s="4">
        <f t="shared" si="34"/>
        <v>0.010482192039489746</v>
      </c>
      <c r="AO62" s="4">
        <f t="shared" si="35"/>
        <v>0.008661001920700073</v>
      </c>
      <c r="AP62" s="4">
        <f t="shared" si="36"/>
        <v>-0.016510456800460815</v>
      </c>
      <c r="AQ62" s="4">
        <f t="shared" si="37"/>
        <v>-0.005981177091598511</v>
      </c>
      <c r="AR62" s="4">
        <f t="shared" si="38"/>
        <v>-0.02673393487930298</v>
      </c>
      <c r="AS62" s="4">
        <f t="shared" si="39"/>
        <v>-0.02912437915802002</v>
      </c>
      <c r="AT62" s="4">
        <f t="shared" si="40"/>
        <v>-0.007829666137695312</v>
      </c>
      <c r="AU62" s="4">
        <f t="shared" si="41"/>
        <v>-0.023497432470321655</v>
      </c>
      <c r="AV62" s="4">
        <f t="shared" si="42"/>
        <v>0.0021532773971557617</v>
      </c>
      <c r="AW62" s="4">
        <f t="shared" si="43"/>
        <v>-0.011961638927459717</v>
      </c>
      <c r="AX62" s="4">
        <f t="shared" si="44"/>
        <v>-0.011907041072845459</v>
      </c>
      <c r="AY62" s="4">
        <f t="shared" si="45"/>
        <v>-0.008054584264755249</v>
      </c>
      <c r="AZ62" s="4">
        <f t="shared" si="46"/>
        <v>-0.015216857194900513</v>
      </c>
      <c r="BA62" s="4">
        <f t="shared" si="47"/>
        <v>-0.013108015060424805</v>
      </c>
      <c r="BB62" s="4">
        <v>-0.0125</v>
      </c>
      <c r="BC62" s="3">
        <v>-0.004067897796630859</v>
      </c>
      <c r="BD62" s="3">
        <v>-0.006000000000000005</v>
      </c>
      <c r="BE62" s="3">
        <f t="shared" si="48"/>
        <v>-0.008000000000000007</v>
      </c>
      <c r="BF62" s="3">
        <f t="shared" si="49"/>
        <v>0.0020000000000000018</v>
      </c>
      <c r="BG62" s="3">
        <f t="shared" si="50"/>
        <v>0.0040000000000000036</v>
      </c>
      <c r="BH62" s="3">
        <v>-0.020999999999999963</v>
      </c>
      <c r="BI62" s="3">
        <v>0.0040000000000000036</v>
      </c>
      <c r="BJ62" s="238">
        <v>-0.009000000000000008</v>
      </c>
      <c r="BK62" s="238">
        <v>-0.01100000000000001</v>
      </c>
    </row>
    <row r="63" spans="1:63" ht="12.75">
      <c r="A63" s="7">
        <v>17</v>
      </c>
      <c r="B63" s="6" t="str">
        <f t="shared" si="0"/>
        <v>Morelos</v>
      </c>
      <c r="C63" s="5" t="s">
        <v>4</v>
      </c>
      <c r="D63" s="5" t="s">
        <v>4</v>
      </c>
      <c r="E63" s="5" t="s">
        <v>4</v>
      </c>
      <c r="F63" s="5" t="s">
        <v>4</v>
      </c>
      <c r="G63" s="4">
        <f t="shared" si="1"/>
        <v>-0.04423332214355469</v>
      </c>
      <c r="H63" s="4">
        <f t="shared" si="2"/>
        <v>-0.0033390820026397705</v>
      </c>
      <c r="I63" s="4">
        <f t="shared" si="3"/>
        <v>-0.010770559310913086</v>
      </c>
      <c r="J63" s="4">
        <f t="shared" si="4"/>
        <v>-0.02318882942199707</v>
      </c>
      <c r="K63" s="4">
        <f t="shared" si="5"/>
        <v>0.00272330641746521</v>
      </c>
      <c r="L63" s="4">
        <f t="shared" si="6"/>
        <v>0.003466993570327759</v>
      </c>
      <c r="M63" s="4">
        <f t="shared" si="7"/>
        <v>-0.0026301443576812744</v>
      </c>
      <c r="N63" s="4">
        <f t="shared" si="8"/>
        <v>0.021018624305725098</v>
      </c>
      <c r="O63" s="4">
        <f t="shared" si="9"/>
        <v>0.023623496294021606</v>
      </c>
      <c r="P63" s="4">
        <f t="shared" si="10"/>
        <v>-0.017028629779815674</v>
      </c>
      <c r="Q63" s="4">
        <f t="shared" si="11"/>
        <v>-0.0074024498462677</v>
      </c>
      <c r="R63" s="4">
        <f t="shared" si="12"/>
        <v>-0.018186450004577637</v>
      </c>
      <c r="S63" s="4">
        <f t="shared" si="13"/>
        <v>-0.022223949432373047</v>
      </c>
      <c r="T63" s="4">
        <f t="shared" si="14"/>
        <v>0.020039886236190796</v>
      </c>
      <c r="U63" s="4">
        <f t="shared" si="15"/>
        <v>0.002741217613220215</v>
      </c>
      <c r="V63" s="4">
        <f t="shared" si="16"/>
        <v>-0.003384709358215332</v>
      </c>
      <c r="W63" s="4">
        <f t="shared" si="17"/>
        <v>-0.016309797763824463</v>
      </c>
      <c r="X63" s="4">
        <f t="shared" si="18"/>
        <v>-0.013202399015426636</v>
      </c>
      <c r="Y63" s="4">
        <f t="shared" si="19"/>
        <v>-0.01735350489616394</v>
      </c>
      <c r="Z63" s="4">
        <f t="shared" si="20"/>
        <v>-0.001291126012802124</v>
      </c>
      <c r="AA63" s="4">
        <f t="shared" si="21"/>
        <v>-0.005751073360443115</v>
      </c>
      <c r="AB63" s="4">
        <f t="shared" si="22"/>
        <v>-0.01437997817993164</v>
      </c>
      <c r="AC63" s="4">
        <f t="shared" si="23"/>
        <v>0.005538314580917358</v>
      </c>
      <c r="AD63" s="4">
        <f t="shared" si="24"/>
        <v>-0.011760354042053223</v>
      </c>
      <c r="AE63" s="4">
        <f t="shared" si="25"/>
        <v>0.01971149444580078</v>
      </c>
      <c r="AF63" s="4">
        <f t="shared" si="26"/>
        <v>0.004043877124786377</v>
      </c>
      <c r="AG63" s="4">
        <f t="shared" si="27"/>
        <v>0.012696117162704468</v>
      </c>
      <c r="AH63" s="4">
        <f t="shared" si="28"/>
        <v>0.00762253999710083</v>
      </c>
      <c r="AI63" s="4">
        <f t="shared" si="29"/>
        <v>-0.014662295579910278</v>
      </c>
      <c r="AJ63" s="4">
        <f t="shared" si="30"/>
        <v>-0.015479743480682373</v>
      </c>
      <c r="AK63" s="4">
        <f t="shared" si="31"/>
        <v>-0.014178752899169922</v>
      </c>
      <c r="AL63" s="4">
        <f t="shared" si="32"/>
        <v>0.0038759708404541016</v>
      </c>
      <c r="AM63" s="4">
        <f t="shared" si="33"/>
        <v>-0.007890462875366211</v>
      </c>
      <c r="AN63" s="4">
        <f t="shared" si="34"/>
        <v>0.004352927207946777</v>
      </c>
      <c r="AO63" s="4">
        <f t="shared" si="35"/>
        <v>-0.0052533745765686035</v>
      </c>
      <c r="AP63" s="4">
        <f t="shared" si="36"/>
        <v>-0.024492621421813965</v>
      </c>
      <c r="AQ63" s="4">
        <f t="shared" si="37"/>
        <v>-0.0005534887313842773</v>
      </c>
      <c r="AR63" s="4">
        <f t="shared" si="38"/>
        <v>-0.015407532453536987</v>
      </c>
      <c r="AS63" s="4">
        <f t="shared" si="39"/>
        <v>-0.02745416760444641</v>
      </c>
      <c r="AT63" s="4">
        <f t="shared" si="40"/>
        <v>-0.009584009647369385</v>
      </c>
      <c r="AU63" s="4">
        <f t="shared" si="41"/>
        <v>0.0010753273963928223</v>
      </c>
      <c r="AV63" s="4">
        <f t="shared" si="42"/>
        <v>-0.005230456590652466</v>
      </c>
      <c r="AW63" s="4">
        <f t="shared" si="43"/>
        <v>-0.0007246732711791992</v>
      </c>
      <c r="AX63" s="4">
        <f t="shared" si="44"/>
        <v>-0.014765709638595581</v>
      </c>
      <c r="AY63" s="4">
        <f t="shared" si="45"/>
        <v>-0.01941928267478943</v>
      </c>
      <c r="AZ63" s="4">
        <f t="shared" si="46"/>
        <v>-0.007340848445892334</v>
      </c>
      <c r="BA63" s="4">
        <f t="shared" si="47"/>
        <v>0.00530850887298584</v>
      </c>
      <c r="BB63" s="4">
        <v>0.0161</v>
      </c>
      <c r="BC63" s="3">
        <v>-0.002649247646331787</v>
      </c>
      <c r="BD63" s="3">
        <v>-0.0020000000000000018</v>
      </c>
      <c r="BE63" s="3">
        <f t="shared" si="48"/>
        <v>-0.008000000000000007</v>
      </c>
      <c r="BF63" s="3">
        <f t="shared" si="49"/>
        <v>-0.008999999999999952</v>
      </c>
      <c r="BG63" s="3">
        <f t="shared" si="50"/>
        <v>0.0050000000000000044</v>
      </c>
      <c r="BH63" s="3">
        <v>0.006000000000000005</v>
      </c>
      <c r="BI63" s="3">
        <v>-0.006000000000000005</v>
      </c>
      <c r="BJ63" s="238">
        <v>-0.02300000000000002</v>
      </c>
      <c r="BK63" s="238">
        <v>-0.019000000000000017</v>
      </c>
    </row>
    <row r="64" spans="1:63" ht="12.75">
      <c r="A64" s="7">
        <v>18</v>
      </c>
      <c r="B64" s="6" t="str">
        <f t="shared" si="0"/>
        <v>Nayarit</v>
      </c>
      <c r="C64" s="5" t="s">
        <v>4</v>
      </c>
      <c r="D64" s="5" t="s">
        <v>4</v>
      </c>
      <c r="E64" s="5" t="s">
        <v>4</v>
      </c>
      <c r="F64" s="5" t="s">
        <v>4</v>
      </c>
      <c r="G64" s="4">
        <f t="shared" si="1"/>
        <v>-0.002148360013961792</v>
      </c>
      <c r="H64" s="4">
        <f t="shared" si="2"/>
        <v>-0.025862276554107666</v>
      </c>
      <c r="I64" s="4">
        <f t="shared" si="3"/>
        <v>0.008502811193466187</v>
      </c>
      <c r="J64" s="4">
        <f t="shared" si="4"/>
        <v>-0.029863566160202026</v>
      </c>
      <c r="K64" s="4">
        <f t="shared" si="5"/>
        <v>-0.014810770750045776</v>
      </c>
      <c r="L64" s="4">
        <f t="shared" si="6"/>
        <v>-0.00382918119430542</v>
      </c>
      <c r="M64" s="4">
        <f t="shared" si="7"/>
        <v>-0.011514067649841309</v>
      </c>
      <c r="N64" s="4">
        <f t="shared" si="8"/>
        <v>0.014855384826660156</v>
      </c>
      <c r="O64" s="4">
        <f t="shared" si="9"/>
        <v>0.019111603498458862</v>
      </c>
      <c r="P64" s="4">
        <f t="shared" si="10"/>
        <v>-0.002322971820831299</v>
      </c>
      <c r="Q64" s="4">
        <f t="shared" si="11"/>
        <v>-0.008017510175704956</v>
      </c>
      <c r="R64" s="4">
        <f t="shared" si="12"/>
        <v>-0.02417263388633728</v>
      </c>
      <c r="S64" s="4">
        <f t="shared" si="13"/>
        <v>-0.047191619873046875</v>
      </c>
      <c r="T64" s="4">
        <f t="shared" si="14"/>
        <v>-0.010889053344726562</v>
      </c>
      <c r="U64" s="4">
        <f t="shared" si="15"/>
        <v>0.009585767984390259</v>
      </c>
      <c r="V64" s="4">
        <f t="shared" si="16"/>
        <v>0.022625327110290527</v>
      </c>
      <c r="W64" s="4">
        <f t="shared" si="17"/>
        <v>0.010358721017837524</v>
      </c>
      <c r="X64" s="4">
        <f t="shared" si="18"/>
        <v>0.004258275032043457</v>
      </c>
      <c r="Y64" s="4">
        <f t="shared" si="19"/>
        <v>-0.02151668071746826</v>
      </c>
      <c r="Z64" s="4">
        <f t="shared" si="20"/>
        <v>-0.016099005937576294</v>
      </c>
      <c r="AA64" s="4">
        <f t="shared" si="21"/>
        <v>-0.008646547794342041</v>
      </c>
      <c r="AB64" s="4">
        <f t="shared" si="22"/>
        <v>-0.019933998584747314</v>
      </c>
      <c r="AC64" s="4">
        <f t="shared" si="23"/>
        <v>-0.008551478385925293</v>
      </c>
      <c r="AD64" s="4">
        <f t="shared" si="24"/>
        <v>0.000569462776184082</v>
      </c>
      <c r="AE64" s="4">
        <f t="shared" si="25"/>
        <v>-0.006078094244003296</v>
      </c>
      <c r="AF64" s="4">
        <f t="shared" si="26"/>
        <v>0.0037112534046173096</v>
      </c>
      <c r="AG64" s="4">
        <f t="shared" si="27"/>
        <v>0.012366443872451782</v>
      </c>
      <c r="AH64" s="4">
        <f t="shared" si="28"/>
        <v>0.0045761168003082275</v>
      </c>
      <c r="AI64" s="4">
        <f t="shared" si="29"/>
        <v>0.008263617753982544</v>
      </c>
      <c r="AJ64" s="4">
        <f t="shared" si="30"/>
        <v>0.011935770511627197</v>
      </c>
      <c r="AK64" s="4">
        <f t="shared" si="31"/>
        <v>0.0006902515888214111</v>
      </c>
      <c r="AL64" s="4">
        <f t="shared" si="32"/>
        <v>-0.014230847358703613</v>
      </c>
      <c r="AM64" s="4">
        <f t="shared" si="33"/>
        <v>-0.009911775588989258</v>
      </c>
      <c r="AN64" s="4">
        <f t="shared" si="34"/>
        <v>-0.0035171806812286377</v>
      </c>
      <c r="AO64" s="4">
        <f t="shared" si="35"/>
        <v>0.004994869232177734</v>
      </c>
      <c r="AP64" s="4">
        <f t="shared" si="36"/>
        <v>0.01127973198890686</v>
      </c>
      <c r="AQ64" s="4">
        <f t="shared" si="37"/>
        <v>0.009360969066619873</v>
      </c>
      <c r="AR64" s="4">
        <f t="shared" si="38"/>
        <v>-0.004451066255569458</v>
      </c>
      <c r="AS64" s="4">
        <f t="shared" si="39"/>
        <v>-0.00991910696029663</v>
      </c>
      <c r="AT64" s="4">
        <f t="shared" si="40"/>
        <v>0.0015447139739990234</v>
      </c>
      <c r="AU64" s="4">
        <f t="shared" si="41"/>
        <v>-0.0041179358959198</v>
      </c>
      <c r="AV64" s="4">
        <f t="shared" si="42"/>
        <v>0.0069422125816345215</v>
      </c>
      <c r="AW64" s="4">
        <f t="shared" si="43"/>
        <v>-0.005786538124084473</v>
      </c>
      <c r="AX64" s="4">
        <f t="shared" si="44"/>
        <v>-0.02606061100959778</v>
      </c>
      <c r="AY64" s="4">
        <f t="shared" si="45"/>
        <v>-0.01971873641014099</v>
      </c>
      <c r="AZ64" s="4">
        <f t="shared" si="46"/>
        <v>-0.027825355529785156</v>
      </c>
      <c r="BA64" s="4">
        <f t="shared" si="47"/>
        <v>-0.02164900302886963</v>
      </c>
      <c r="BB64" s="4">
        <v>0.0037</v>
      </c>
      <c r="BC64" s="3">
        <v>0.002382040023803711</v>
      </c>
      <c r="BD64" s="3">
        <v>0.0010000000000000009</v>
      </c>
      <c r="BE64" s="3">
        <f t="shared" si="48"/>
        <v>0.015000000000000013</v>
      </c>
      <c r="BF64" s="3">
        <f t="shared" si="49"/>
        <v>0.0040000000000000036</v>
      </c>
      <c r="BG64" s="3">
        <f t="shared" si="50"/>
        <v>0.013000000000000012</v>
      </c>
      <c r="BH64" s="3">
        <v>-0.007000000000000006</v>
      </c>
      <c r="BI64" s="3">
        <v>-0.02200000000000002</v>
      </c>
      <c r="BJ64" s="238">
        <v>-0.008000000000000007</v>
      </c>
      <c r="BK64" s="238">
        <v>-0.015000000000000013</v>
      </c>
    </row>
    <row r="65" spans="1:63" ht="12.75">
      <c r="A65" s="7">
        <v>19</v>
      </c>
      <c r="B65" s="6" t="str">
        <f t="shared" si="0"/>
        <v>Nuevo León</v>
      </c>
      <c r="C65" s="5" t="s">
        <v>4</v>
      </c>
      <c r="D65" s="5" t="s">
        <v>4</v>
      </c>
      <c r="E65" s="5" t="s">
        <v>4</v>
      </c>
      <c r="F65" s="5" t="s">
        <v>4</v>
      </c>
      <c r="G65" s="4">
        <f t="shared" si="1"/>
        <v>0.008322387933731079</v>
      </c>
      <c r="H65" s="4">
        <f t="shared" si="2"/>
        <v>0.004197418689727783</v>
      </c>
      <c r="I65" s="4">
        <f t="shared" si="3"/>
        <v>-0.0013710558414459229</v>
      </c>
      <c r="J65" s="4">
        <f t="shared" si="4"/>
        <v>-0.010610759258270264</v>
      </c>
      <c r="K65" s="4">
        <f t="shared" si="5"/>
        <v>0.010094404220581055</v>
      </c>
      <c r="L65" s="4">
        <f t="shared" si="6"/>
        <v>-0.009181350469589233</v>
      </c>
      <c r="M65" s="4">
        <f t="shared" si="7"/>
        <v>-0.013071000576019287</v>
      </c>
      <c r="N65" s="4">
        <f t="shared" si="8"/>
        <v>0.008373796939849854</v>
      </c>
      <c r="O65" s="4">
        <f t="shared" si="9"/>
        <v>-0.012177199125289917</v>
      </c>
      <c r="P65" s="4">
        <f t="shared" si="10"/>
        <v>-0.0012295842170715332</v>
      </c>
      <c r="Q65" s="4">
        <f t="shared" si="11"/>
        <v>0.0005712211132049561</v>
      </c>
      <c r="R65" s="4">
        <f t="shared" si="12"/>
        <v>-0.016263186931610107</v>
      </c>
      <c r="S65" s="4">
        <f t="shared" si="13"/>
        <v>-0.015105128288269043</v>
      </c>
      <c r="T65" s="4">
        <f t="shared" si="14"/>
        <v>-0.006547838449478149</v>
      </c>
      <c r="U65" s="4">
        <f t="shared" si="15"/>
        <v>-0.010957658290863037</v>
      </c>
      <c r="V65" s="4">
        <f t="shared" si="16"/>
        <v>-0.00037488341331481934</v>
      </c>
      <c r="W65" s="4">
        <f t="shared" si="17"/>
        <v>0.014051705598831177</v>
      </c>
      <c r="X65" s="4">
        <f t="shared" si="18"/>
        <v>0.003050088882446289</v>
      </c>
      <c r="Y65" s="4">
        <f t="shared" si="19"/>
        <v>-0.005764007568359375</v>
      </c>
      <c r="Z65" s="4">
        <f t="shared" si="20"/>
        <v>-0.018326759338378906</v>
      </c>
      <c r="AA65" s="4">
        <f t="shared" si="21"/>
        <v>-0.04417937994003296</v>
      </c>
      <c r="AB65" s="4">
        <f t="shared" si="22"/>
        <v>-0.0222606360912323</v>
      </c>
      <c r="AC65" s="4">
        <f t="shared" si="23"/>
        <v>-0.02917802333831787</v>
      </c>
      <c r="AD65" s="4">
        <f t="shared" si="24"/>
        <v>0.003951340913772583</v>
      </c>
      <c r="AE65" s="4">
        <f t="shared" si="25"/>
        <v>0.007428854703903198</v>
      </c>
      <c r="AF65" s="4">
        <f t="shared" si="26"/>
        <v>0.003190457820892334</v>
      </c>
      <c r="AG65" s="4">
        <f t="shared" si="27"/>
        <v>0.048423945903778076</v>
      </c>
      <c r="AH65" s="4">
        <f t="shared" si="28"/>
        <v>-0.009843021631240845</v>
      </c>
      <c r="AI65" s="4">
        <f t="shared" si="29"/>
        <v>-0.0029685497283935547</v>
      </c>
      <c r="AJ65" s="4">
        <f t="shared" si="30"/>
        <v>0.005154520273208618</v>
      </c>
      <c r="AK65" s="4">
        <f t="shared" si="31"/>
        <v>-0.04766067862510681</v>
      </c>
      <c r="AL65" s="4">
        <f t="shared" si="32"/>
        <v>-0.006103694438934326</v>
      </c>
      <c r="AM65" s="4">
        <f t="shared" si="33"/>
        <v>-0.0043853819370269775</v>
      </c>
      <c r="AN65" s="4">
        <f t="shared" si="34"/>
        <v>-0.022599726915359497</v>
      </c>
      <c r="AO65" s="4">
        <f t="shared" si="35"/>
        <v>0.015440642833709717</v>
      </c>
      <c r="AP65" s="4">
        <f t="shared" si="36"/>
        <v>-0.0004601478576660156</v>
      </c>
      <c r="AQ65" s="4">
        <f t="shared" si="37"/>
        <v>-0.0001506805419921875</v>
      </c>
      <c r="AR65" s="4">
        <f t="shared" si="38"/>
        <v>-0.008309364318847656</v>
      </c>
      <c r="AS65" s="4">
        <f t="shared" si="39"/>
        <v>-0.03080207109451294</v>
      </c>
      <c r="AT65" s="4">
        <f t="shared" si="40"/>
        <v>-0.014060050249099731</v>
      </c>
      <c r="AU65" s="4">
        <f t="shared" si="41"/>
        <v>-0.02417778968811035</v>
      </c>
      <c r="AV65" s="4">
        <f t="shared" si="42"/>
        <v>0.009488284587860107</v>
      </c>
      <c r="AW65" s="4">
        <f t="shared" si="43"/>
        <v>-0.0018979310989379883</v>
      </c>
      <c r="AX65" s="4">
        <f t="shared" si="44"/>
        <v>-0.0101701021194458</v>
      </c>
      <c r="AY65" s="4">
        <f t="shared" si="45"/>
        <v>0.02567768096923828</v>
      </c>
      <c r="AZ65" s="4">
        <f t="shared" si="46"/>
        <v>-0.023844540119171143</v>
      </c>
      <c r="BA65" s="4">
        <f t="shared" si="47"/>
        <v>-0.0014221668243408203</v>
      </c>
      <c r="BB65" s="4">
        <v>-0.0134</v>
      </c>
      <c r="BC65" s="3">
        <v>-0.039012789726257324</v>
      </c>
      <c r="BD65" s="3">
        <v>0.0040000000000000036</v>
      </c>
      <c r="BE65" s="3">
        <f t="shared" si="48"/>
        <v>-0.0010000000000000009</v>
      </c>
      <c r="BF65" s="3">
        <f t="shared" si="49"/>
        <v>0.010999999999999954</v>
      </c>
      <c r="BG65" s="3">
        <f t="shared" si="50"/>
        <v>0.008000000000000007</v>
      </c>
      <c r="BH65" s="3">
        <v>0.023999999999999966</v>
      </c>
      <c r="BI65" s="3">
        <v>0.008000000000000007</v>
      </c>
      <c r="BJ65" s="238">
        <v>0.02200000000000002</v>
      </c>
      <c r="BK65" s="238">
        <v>0.02999999999999997</v>
      </c>
    </row>
    <row r="66" spans="1:63" ht="12.75">
      <c r="A66" s="7">
        <v>20</v>
      </c>
      <c r="B66" s="6" t="str">
        <f t="shared" si="0"/>
        <v>Oaxaca</v>
      </c>
      <c r="C66" s="5" t="s">
        <v>4</v>
      </c>
      <c r="D66" s="5" t="s">
        <v>4</v>
      </c>
      <c r="E66" s="5" t="s">
        <v>4</v>
      </c>
      <c r="F66" s="5" t="s">
        <v>4</v>
      </c>
      <c r="G66" s="4">
        <f t="shared" si="1"/>
        <v>-0.0033622384071350098</v>
      </c>
      <c r="H66" s="4">
        <f t="shared" si="2"/>
        <v>-0.055048465728759766</v>
      </c>
      <c r="I66" s="4">
        <f t="shared" si="3"/>
        <v>-0.01634243130683899</v>
      </c>
      <c r="J66" s="4">
        <f t="shared" si="4"/>
        <v>0.00837525725364685</v>
      </c>
      <c r="K66" s="4">
        <f t="shared" si="5"/>
        <v>-0.02969604730606079</v>
      </c>
      <c r="L66" s="4">
        <f t="shared" si="6"/>
        <v>0.010606557130813599</v>
      </c>
      <c r="M66" s="4">
        <f t="shared" si="7"/>
        <v>-0.002642393112182617</v>
      </c>
      <c r="N66" s="4">
        <f t="shared" si="8"/>
        <v>-0.012201935052871704</v>
      </c>
      <c r="O66" s="4">
        <f t="shared" si="9"/>
        <v>0.007696926593780518</v>
      </c>
      <c r="P66" s="4">
        <f t="shared" si="10"/>
        <v>-0.013686448335647583</v>
      </c>
      <c r="Q66" s="4">
        <f t="shared" si="11"/>
        <v>-0.001709282398223877</v>
      </c>
      <c r="R66" s="4">
        <f t="shared" si="12"/>
        <v>0.0006304085254669189</v>
      </c>
      <c r="S66" s="4">
        <f t="shared" si="13"/>
        <v>-0.03580200672149658</v>
      </c>
      <c r="T66" s="4">
        <f t="shared" si="14"/>
        <v>-0.0012402236461639404</v>
      </c>
      <c r="U66" s="4">
        <f t="shared" si="15"/>
        <v>0.0066619813442230225</v>
      </c>
      <c r="V66" s="4">
        <f t="shared" si="16"/>
        <v>0.000999540090560913</v>
      </c>
      <c r="W66" s="4">
        <f t="shared" si="17"/>
        <v>0.016505181789398193</v>
      </c>
      <c r="X66" s="4">
        <f t="shared" si="18"/>
        <v>-0.005607098340988159</v>
      </c>
      <c r="Y66" s="4">
        <f t="shared" si="19"/>
        <v>-0.004533976316452026</v>
      </c>
      <c r="Z66" s="4">
        <f t="shared" si="20"/>
        <v>-0.00021633505821228027</v>
      </c>
      <c r="AA66" s="4">
        <f t="shared" si="21"/>
        <v>-0.00102311372756958</v>
      </c>
      <c r="AB66" s="4">
        <f t="shared" si="22"/>
        <v>0.004217207431793213</v>
      </c>
      <c r="AC66" s="4">
        <f t="shared" si="23"/>
        <v>0.006569117307662964</v>
      </c>
      <c r="AD66" s="4">
        <f t="shared" si="24"/>
        <v>-0.007025927305221558</v>
      </c>
      <c r="AE66" s="4">
        <f t="shared" si="25"/>
        <v>-0.01311996579170227</v>
      </c>
      <c r="AF66" s="4">
        <f t="shared" si="26"/>
        <v>-0.01106831431388855</v>
      </c>
      <c r="AG66" s="4">
        <f t="shared" si="27"/>
        <v>-0.0038966238498687744</v>
      </c>
      <c r="AH66" s="4">
        <f t="shared" si="28"/>
        <v>0.002648383378982544</v>
      </c>
      <c r="AI66" s="4">
        <f t="shared" si="29"/>
        <v>0.005049020051956177</v>
      </c>
      <c r="AJ66" s="4">
        <f t="shared" si="30"/>
        <v>0.005786508321762085</v>
      </c>
      <c r="AK66" s="4">
        <f t="shared" si="31"/>
        <v>-0.0006349086761474609</v>
      </c>
      <c r="AL66" s="4">
        <f t="shared" si="32"/>
        <v>-0.007556796073913574</v>
      </c>
      <c r="AM66" s="4">
        <f t="shared" si="33"/>
        <v>-0.0018846690654754639</v>
      </c>
      <c r="AN66" s="4">
        <f t="shared" si="34"/>
        <v>-0.013047575950622559</v>
      </c>
      <c r="AO66" s="4">
        <f t="shared" si="35"/>
        <v>-0.01438954472541809</v>
      </c>
      <c r="AP66" s="4">
        <f t="shared" si="36"/>
        <v>-0.0074385106563568115</v>
      </c>
      <c r="AQ66" s="4">
        <f t="shared" si="37"/>
        <v>-0.005383938550949097</v>
      </c>
      <c r="AR66" s="4">
        <f t="shared" si="38"/>
        <v>-0.0005424618721008301</v>
      </c>
      <c r="AS66" s="4">
        <f t="shared" si="39"/>
        <v>-0.005738794803619385</v>
      </c>
      <c r="AT66" s="4">
        <f t="shared" si="40"/>
        <v>0.004886806011199951</v>
      </c>
      <c r="AU66" s="4">
        <f t="shared" si="41"/>
        <v>-0.013055115938186646</v>
      </c>
      <c r="AV66" s="4">
        <f t="shared" si="42"/>
        <v>-0.01848694682121277</v>
      </c>
      <c r="AW66" s="4">
        <f t="shared" si="43"/>
        <v>-0.00570446252822876</v>
      </c>
      <c r="AX66" s="4">
        <f t="shared" si="44"/>
        <v>-0.011683166027069092</v>
      </c>
      <c r="AY66" s="4">
        <f t="shared" si="45"/>
        <v>0.0035882890224456787</v>
      </c>
      <c r="AZ66" s="4">
        <f t="shared" si="46"/>
        <v>0.016779839992523193</v>
      </c>
      <c r="BA66" s="4">
        <f t="shared" si="47"/>
        <v>0.006910532712936401</v>
      </c>
      <c r="BB66" s="4">
        <v>-0.0088</v>
      </c>
      <c r="BC66" s="3">
        <v>0.012332677841186523</v>
      </c>
      <c r="BD66" s="3">
        <v>-0.0040000000000000036</v>
      </c>
      <c r="BE66" s="3">
        <f t="shared" si="48"/>
        <v>-0.0030000000000000027</v>
      </c>
      <c r="BF66" s="3">
        <f t="shared" si="49"/>
        <v>0.025000000000000022</v>
      </c>
      <c r="BG66" s="3">
        <f t="shared" si="50"/>
        <v>0.010000000000000009</v>
      </c>
      <c r="BH66" s="3">
        <v>0.01200000000000001</v>
      </c>
      <c r="BI66" s="3">
        <v>-0.01100000000000001</v>
      </c>
      <c r="BJ66" s="238">
        <v>-0.009000000000000008</v>
      </c>
      <c r="BK66" s="238">
        <v>-0.028000000000000025</v>
      </c>
    </row>
    <row r="67" spans="1:63" ht="12.75">
      <c r="A67" s="7">
        <v>21</v>
      </c>
      <c r="B67" s="6" t="str">
        <f t="shared" si="0"/>
        <v>Puebla</v>
      </c>
      <c r="C67" s="5" t="s">
        <v>4</v>
      </c>
      <c r="D67" s="5" t="s">
        <v>4</v>
      </c>
      <c r="E67" s="5" t="s">
        <v>4</v>
      </c>
      <c r="F67" s="5" t="s">
        <v>4</v>
      </c>
      <c r="G67" s="4">
        <f t="shared" si="1"/>
        <v>-0.015565335750579834</v>
      </c>
      <c r="H67" s="4">
        <f t="shared" si="2"/>
        <v>-0.022235125303268433</v>
      </c>
      <c r="I67" s="4">
        <f t="shared" si="3"/>
        <v>-0.008356302976608276</v>
      </c>
      <c r="J67" s="4">
        <f t="shared" si="4"/>
        <v>0.0031715035438537598</v>
      </c>
      <c r="K67" s="4">
        <f t="shared" si="5"/>
        <v>-0.0036631226539611816</v>
      </c>
      <c r="L67" s="4">
        <f t="shared" si="6"/>
        <v>0.007567077875137329</v>
      </c>
      <c r="M67" s="4">
        <f t="shared" si="7"/>
        <v>0.00043824315071105957</v>
      </c>
      <c r="N67" s="4">
        <f t="shared" si="8"/>
        <v>-0.009384959936141968</v>
      </c>
      <c r="O67" s="4">
        <f t="shared" si="9"/>
        <v>0.004216551780700684</v>
      </c>
      <c r="P67" s="4">
        <f t="shared" si="10"/>
        <v>-0.010972678661346436</v>
      </c>
      <c r="Q67" s="4">
        <f t="shared" si="11"/>
        <v>-0.007242530584335327</v>
      </c>
      <c r="R67" s="4">
        <f t="shared" si="12"/>
        <v>0.016901791095733643</v>
      </c>
      <c r="S67" s="4">
        <f t="shared" si="13"/>
        <v>-0.023633241653442383</v>
      </c>
      <c r="T67" s="4">
        <f t="shared" si="14"/>
        <v>-0.00496634840965271</v>
      </c>
      <c r="U67" s="4">
        <f t="shared" si="15"/>
        <v>-0.009411543607711792</v>
      </c>
      <c r="V67" s="4">
        <f t="shared" si="16"/>
        <v>-0.03863915801048279</v>
      </c>
      <c r="W67" s="4">
        <f t="shared" si="17"/>
        <v>-0.006408065557479858</v>
      </c>
      <c r="X67" s="4">
        <f t="shared" si="18"/>
        <v>0.014243066310882568</v>
      </c>
      <c r="Y67" s="4">
        <f t="shared" si="19"/>
        <v>-0.018280982971191406</v>
      </c>
      <c r="Z67" s="4">
        <f t="shared" si="20"/>
        <v>-0.009482592344284058</v>
      </c>
      <c r="AA67" s="4">
        <f t="shared" si="21"/>
        <v>0.02600577473640442</v>
      </c>
      <c r="AB67" s="4">
        <f t="shared" si="22"/>
        <v>-0.025333702564239502</v>
      </c>
      <c r="AC67" s="4">
        <f t="shared" si="23"/>
        <v>0.012619823217391968</v>
      </c>
      <c r="AD67" s="4">
        <f t="shared" si="24"/>
        <v>0.005025744438171387</v>
      </c>
      <c r="AE67" s="4">
        <f t="shared" si="25"/>
        <v>-0.017313897609710693</v>
      </c>
      <c r="AF67" s="4">
        <f t="shared" si="26"/>
        <v>0.003928482532501221</v>
      </c>
      <c r="AG67" s="4">
        <f t="shared" si="27"/>
        <v>0.017342478036880493</v>
      </c>
      <c r="AH67" s="4">
        <f t="shared" si="28"/>
        <v>0.02041703462600708</v>
      </c>
      <c r="AI67" s="4">
        <f t="shared" si="29"/>
        <v>0.0025412142276763916</v>
      </c>
      <c r="AJ67" s="4">
        <f t="shared" si="30"/>
        <v>-0.00924023985862732</v>
      </c>
      <c r="AK67" s="4">
        <f t="shared" si="31"/>
        <v>-0.01255941390991211</v>
      </c>
      <c r="AL67" s="4">
        <f t="shared" si="32"/>
        <v>-0.038541823625564575</v>
      </c>
      <c r="AM67" s="4">
        <f t="shared" si="33"/>
        <v>-0.0017561018466949463</v>
      </c>
      <c r="AN67" s="4">
        <f t="shared" si="34"/>
        <v>0.008037388324737549</v>
      </c>
      <c r="AO67" s="4">
        <f t="shared" si="35"/>
        <v>-0.00682714581489563</v>
      </c>
      <c r="AP67" s="4">
        <f t="shared" si="36"/>
        <v>0.01643615961074829</v>
      </c>
      <c r="AQ67" s="4">
        <f t="shared" si="37"/>
        <v>-0.020919114351272583</v>
      </c>
      <c r="AR67" s="4">
        <f t="shared" si="38"/>
        <v>-0.006191134452819824</v>
      </c>
      <c r="AS67" s="4">
        <f t="shared" si="39"/>
        <v>-0.009848624467849731</v>
      </c>
      <c r="AT67" s="4">
        <f t="shared" si="40"/>
        <v>0.001425027847290039</v>
      </c>
      <c r="AU67" s="4">
        <f t="shared" si="41"/>
        <v>0.002069324254989624</v>
      </c>
      <c r="AV67" s="4">
        <f t="shared" si="42"/>
        <v>-0.028155863285064697</v>
      </c>
      <c r="AW67" s="4">
        <f t="shared" si="43"/>
        <v>-0.003194957971572543</v>
      </c>
      <c r="AX67" s="4">
        <f t="shared" si="44"/>
        <v>-0.020438700914382935</v>
      </c>
      <c r="AY67" s="4">
        <f t="shared" si="45"/>
        <v>-0.005726665258407593</v>
      </c>
      <c r="AZ67" s="4">
        <f t="shared" si="46"/>
        <v>0.01601201295852661</v>
      </c>
      <c r="BA67" s="4">
        <f t="shared" si="47"/>
        <v>-0.009789198637009</v>
      </c>
      <c r="BB67" s="4">
        <v>-0.0166</v>
      </c>
      <c r="BC67" s="3">
        <v>-0.013145118951797485</v>
      </c>
      <c r="BD67" s="3">
        <v>-0.029000000000000026</v>
      </c>
      <c r="BE67" s="3">
        <f t="shared" si="48"/>
        <v>-0.010000000000000009</v>
      </c>
      <c r="BF67" s="3">
        <f t="shared" si="49"/>
        <v>0.0010000000000000009</v>
      </c>
      <c r="BG67" s="3">
        <f t="shared" si="50"/>
        <v>-0.013000000000000012</v>
      </c>
      <c r="BH67" s="3">
        <v>0.009000000000000008</v>
      </c>
      <c r="BI67" s="3">
        <v>-0.0010000000000000009</v>
      </c>
      <c r="BJ67" s="238">
        <v>0.016000000000000014</v>
      </c>
      <c r="BK67" s="238">
        <v>0.013000000000000012</v>
      </c>
    </row>
    <row r="68" spans="1:63" ht="12.75">
      <c r="A68" s="7">
        <v>22</v>
      </c>
      <c r="B68" s="6" t="str">
        <f t="shared" si="0"/>
        <v>Querétaro</v>
      </c>
      <c r="C68" s="5" t="s">
        <v>4</v>
      </c>
      <c r="D68" s="5" t="s">
        <v>4</v>
      </c>
      <c r="E68" s="5" t="s">
        <v>4</v>
      </c>
      <c r="F68" s="5" t="s">
        <v>4</v>
      </c>
      <c r="G68" s="4">
        <f t="shared" si="1"/>
        <v>0.02020895481109619</v>
      </c>
      <c r="H68" s="4">
        <f t="shared" si="2"/>
        <v>-0.025402337312698364</v>
      </c>
      <c r="I68" s="4">
        <f t="shared" si="3"/>
        <v>-0.015024244785308838</v>
      </c>
      <c r="J68" s="4">
        <f t="shared" si="4"/>
        <v>0.01477697491645813</v>
      </c>
      <c r="K68" s="4">
        <f t="shared" si="5"/>
        <v>-0.027955561876296997</v>
      </c>
      <c r="L68" s="4">
        <f t="shared" si="6"/>
        <v>-0.010316014289855957</v>
      </c>
      <c r="M68" s="4">
        <f t="shared" si="7"/>
        <v>-0.010847777128219604</v>
      </c>
      <c r="N68" s="4">
        <f t="shared" si="8"/>
        <v>-0.040231674909591675</v>
      </c>
      <c r="O68" s="4">
        <f t="shared" si="9"/>
        <v>-0.025388360023498535</v>
      </c>
      <c r="P68" s="4">
        <f t="shared" si="10"/>
        <v>-0.015534639358520508</v>
      </c>
      <c r="Q68" s="4">
        <f t="shared" si="11"/>
        <v>-0.025784224271774292</v>
      </c>
      <c r="R68" s="4">
        <f t="shared" si="12"/>
        <v>-0.010326415300369263</v>
      </c>
      <c r="S68" s="4">
        <f t="shared" si="13"/>
        <v>0.005823671817779541</v>
      </c>
      <c r="T68" s="4">
        <f t="shared" si="14"/>
        <v>0.0023400187492370605</v>
      </c>
      <c r="U68" s="4">
        <f t="shared" si="15"/>
        <v>0.01665434241294861</v>
      </c>
      <c r="V68" s="4">
        <f t="shared" si="16"/>
        <v>0.0157223641872406</v>
      </c>
      <c r="W68" s="4">
        <f t="shared" si="17"/>
        <v>-0.018375515937805176</v>
      </c>
      <c r="X68" s="4">
        <f t="shared" si="18"/>
        <v>0.005739063024520874</v>
      </c>
      <c r="Y68" s="4">
        <f t="shared" si="19"/>
        <v>-0.01943144202232361</v>
      </c>
      <c r="Z68" s="4">
        <f t="shared" si="20"/>
        <v>-0.02933788299560547</v>
      </c>
      <c r="AA68" s="4">
        <f t="shared" si="21"/>
        <v>0.006921172142028809</v>
      </c>
      <c r="AB68" s="4">
        <f t="shared" si="22"/>
        <v>-0.010902881622314453</v>
      </c>
      <c r="AC68" s="4">
        <f t="shared" si="23"/>
        <v>0.009763449430465698</v>
      </c>
      <c r="AD68" s="4">
        <f t="shared" si="24"/>
        <v>0.007021188735961914</v>
      </c>
      <c r="AE68" s="4">
        <f t="shared" si="25"/>
        <v>-0.02396237850189209</v>
      </c>
      <c r="AF68" s="4">
        <f t="shared" si="26"/>
        <v>-0.026001423597335815</v>
      </c>
      <c r="AG68" s="4">
        <f t="shared" si="27"/>
        <v>-0.029632151126861572</v>
      </c>
      <c r="AH68" s="4">
        <f t="shared" si="28"/>
        <v>-0.01667681336402893</v>
      </c>
      <c r="AI68" s="4">
        <f t="shared" si="29"/>
        <v>0.00299111008644104</v>
      </c>
      <c r="AJ68" s="4">
        <f t="shared" si="30"/>
        <v>-0.0040326714515686035</v>
      </c>
      <c r="AK68" s="4">
        <f t="shared" si="31"/>
        <v>0.011020272970199585</v>
      </c>
      <c r="AL68" s="4">
        <f t="shared" si="32"/>
        <v>0.0036369264125823975</v>
      </c>
      <c r="AM68" s="4">
        <f t="shared" si="33"/>
        <v>-0.008272647857666016</v>
      </c>
      <c r="AN68" s="4">
        <f t="shared" si="34"/>
        <v>0.007459551095962524</v>
      </c>
      <c r="AO68" s="4">
        <f t="shared" si="35"/>
        <v>-0.006807655096054077</v>
      </c>
      <c r="AP68" s="4">
        <f t="shared" si="36"/>
        <v>-0.0073608458042144775</v>
      </c>
      <c r="AQ68" s="4">
        <f t="shared" si="37"/>
        <v>0.019813448190689087</v>
      </c>
      <c r="AR68" s="4">
        <f t="shared" si="38"/>
        <v>0.03239154815673828</v>
      </c>
      <c r="AS68" s="4">
        <f t="shared" si="39"/>
        <v>-0.0010394752025604248</v>
      </c>
      <c r="AT68" s="4">
        <f t="shared" si="40"/>
        <v>0.0009600818157196045</v>
      </c>
      <c r="AU68" s="4">
        <f t="shared" si="41"/>
        <v>-0.0030235648155212402</v>
      </c>
      <c r="AV68" s="4">
        <f t="shared" si="42"/>
        <v>-0.029554694890975952</v>
      </c>
      <c r="AW68" s="4">
        <f t="shared" si="43"/>
        <v>0.014179378747940063</v>
      </c>
      <c r="AX68" s="4">
        <f t="shared" si="44"/>
        <v>-0.0004762113094329834</v>
      </c>
      <c r="AY68" s="4">
        <f t="shared" si="45"/>
        <v>0.015871435403823853</v>
      </c>
      <c r="AZ68" s="4">
        <f t="shared" si="46"/>
        <v>-0.00013914704322814941</v>
      </c>
      <c r="BA68" s="4">
        <f t="shared" si="47"/>
        <v>-0.026848018169403076</v>
      </c>
      <c r="BB68" s="4">
        <v>-0.0054</v>
      </c>
      <c r="BC68" s="3">
        <v>-0.018376141786575317</v>
      </c>
      <c r="BD68" s="3">
        <v>-0.006000000000000005</v>
      </c>
      <c r="BE68" s="3">
        <f t="shared" si="48"/>
        <v>0.007000000000000006</v>
      </c>
      <c r="BF68" s="3">
        <f t="shared" si="49"/>
        <v>-0.008000000000000007</v>
      </c>
      <c r="BG68" s="3">
        <f t="shared" si="50"/>
        <v>-0.028000000000000025</v>
      </c>
      <c r="BH68" s="3">
        <v>0</v>
      </c>
      <c r="BI68" s="3">
        <v>-0.015000000000000013</v>
      </c>
      <c r="BJ68" s="238">
        <v>0.018000000000000016</v>
      </c>
      <c r="BK68" s="238">
        <v>0.028000000000000025</v>
      </c>
    </row>
    <row r="69" spans="1:63" ht="12.75">
      <c r="A69" s="7">
        <v>23</v>
      </c>
      <c r="B69" s="6" t="str">
        <f t="shared" si="0"/>
        <v>Quintana Roo</v>
      </c>
      <c r="C69" s="5" t="s">
        <v>4</v>
      </c>
      <c r="D69" s="5" t="s">
        <v>4</v>
      </c>
      <c r="E69" s="5" t="s">
        <v>4</v>
      </c>
      <c r="F69" s="5" t="s">
        <v>4</v>
      </c>
      <c r="G69" s="4">
        <f t="shared" si="1"/>
        <v>0.0007503330707550049</v>
      </c>
      <c r="H69" s="4">
        <f t="shared" si="2"/>
        <v>0.004974305629730225</v>
      </c>
      <c r="I69" s="4">
        <f t="shared" si="3"/>
        <v>0.020774006843566895</v>
      </c>
      <c r="J69" s="4">
        <f t="shared" si="4"/>
        <v>-0.028034627437591553</v>
      </c>
      <c r="K69" s="4">
        <f t="shared" si="5"/>
        <v>-0.015317946672439575</v>
      </c>
      <c r="L69" s="4">
        <f t="shared" si="6"/>
        <v>-0.019716352224349976</v>
      </c>
      <c r="M69" s="4">
        <f t="shared" si="7"/>
        <v>-0.04008862376213074</v>
      </c>
      <c r="N69" s="4">
        <f t="shared" si="8"/>
        <v>-0.006893813610076904</v>
      </c>
      <c r="O69" s="4">
        <f t="shared" si="9"/>
        <v>0.01291126012802124</v>
      </c>
      <c r="P69" s="4">
        <f t="shared" si="10"/>
        <v>0.004719585180282593</v>
      </c>
      <c r="Q69" s="4">
        <f t="shared" si="11"/>
        <v>-0.009945005178451538</v>
      </c>
      <c r="R69" s="4">
        <f t="shared" si="12"/>
        <v>-0.017775386571884155</v>
      </c>
      <c r="S69" s="4">
        <f t="shared" si="13"/>
        <v>-0.0349632203578949</v>
      </c>
      <c r="T69" s="4">
        <f t="shared" si="14"/>
        <v>-0.006229013204574585</v>
      </c>
      <c r="U69" s="4">
        <f t="shared" si="15"/>
        <v>-0.015832334756851196</v>
      </c>
      <c r="V69" s="4">
        <f t="shared" si="16"/>
        <v>0.00826910138130188</v>
      </c>
      <c r="W69" s="4">
        <f t="shared" si="17"/>
        <v>0.006602346897125244</v>
      </c>
      <c r="X69" s="4">
        <f t="shared" si="18"/>
        <v>0.012903302907943726</v>
      </c>
      <c r="Y69" s="4">
        <f t="shared" si="19"/>
        <v>-0.006580084562301636</v>
      </c>
      <c r="Z69" s="4">
        <f t="shared" si="20"/>
        <v>-0.014325350522994995</v>
      </c>
      <c r="AA69" s="4">
        <f t="shared" si="21"/>
        <v>-0.015269607305526733</v>
      </c>
      <c r="AB69" s="4">
        <f t="shared" si="22"/>
        <v>-0.02135375142097473</v>
      </c>
      <c r="AC69" s="4">
        <f t="shared" si="23"/>
        <v>-0.0013291537761688232</v>
      </c>
      <c r="AD69" s="4">
        <f t="shared" si="24"/>
        <v>0.005178183317184448</v>
      </c>
      <c r="AE69" s="4">
        <f t="shared" si="25"/>
        <v>0.014456182718276978</v>
      </c>
      <c r="AF69" s="4">
        <f t="shared" si="26"/>
        <v>0.001103907823562622</v>
      </c>
      <c r="AG69" s="4">
        <f t="shared" si="27"/>
        <v>-0.003408372402191162</v>
      </c>
      <c r="AH69" s="4">
        <f t="shared" si="28"/>
        <v>-0.007623404264450073</v>
      </c>
      <c r="AI69" s="4">
        <f t="shared" si="29"/>
        <v>-0.0034652352333068848</v>
      </c>
      <c r="AJ69" s="4">
        <f t="shared" si="30"/>
        <v>-0.017697244882583618</v>
      </c>
      <c r="AK69" s="4">
        <f t="shared" si="31"/>
        <v>0.009681522846221924</v>
      </c>
      <c r="AL69" s="4">
        <f t="shared" si="32"/>
        <v>-0.021239876747131348</v>
      </c>
      <c r="AM69" s="4">
        <f t="shared" si="33"/>
        <v>-0.04105028510093689</v>
      </c>
      <c r="AN69" s="4">
        <f t="shared" si="34"/>
        <v>-0.017339885234832764</v>
      </c>
      <c r="AO69" s="4">
        <f t="shared" si="35"/>
        <v>-0.03265315294265747</v>
      </c>
      <c r="AP69" s="4">
        <f t="shared" si="36"/>
        <v>-0.013233095407485962</v>
      </c>
      <c r="AQ69" s="4">
        <f t="shared" si="37"/>
        <v>0.012325882911682129</v>
      </c>
      <c r="AR69" s="4">
        <f t="shared" si="38"/>
        <v>0.013563841581344604</v>
      </c>
      <c r="AS69" s="4">
        <f t="shared" si="39"/>
        <v>0.008044660091400146</v>
      </c>
      <c r="AT69" s="4">
        <f t="shared" si="40"/>
        <v>0.0014718174934387207</v>
      </c>
      <c r="AU69" s="4">
        <f t="shared" si="41"/>
        <v>-0.015881389379501343</v>
      </c>
      <c r="AV69" s="4">
        <f t="shared" si="42"/>
        <v>-0.02242627739906311</v>
      </c>
      <c r="AW69" s="4">
        <f t="shared" si="43"/>
        <v>-0.0008307993412017822</v>
      </c>
      <c r="AX69" s="4">
        <f t="shared" si="44"/>
        <v>0.00434383749961853</v>
      </c>
      <c r="AY69" s="4">
        <f t="shared" si="45"/>
        <v>-0.002923309803009033</v>
      </c>
      <c r="AZ69" s="4">
        <f t="shared" si="46"/>
        <v>0.0010074079036712646</v>
      </c>
      <c r="BA69" s="4">
        <f t="shared" si="47"/>
        <v>-0.015218019485473633</v>
      </c>
      <c r="BB69" s="4">
        <v>-0.0216</v>
      </c>
      <c r="BC69" s="3">
        <v>-0.00971364974975586</v>
      </c>
      <c r="BD69" s="3">
        <v>-0.007000000000000006</v>
      </c>
      <c r="BE69" s="3">
        <f t="shared" si="48"/>
        <v>-0.006000000000000005</v>
      </c>
      <c r="BF69" s="3">
        <f t="shared" si="49"/>
        <v>0.0010000000000000009</v>
      </c>
      <c r="BG69" s="3">
        <f t="shared" si="50"/>
        <v>0.014000000000000012</v>
      </c>
      <c r="BH69" s="3">
        <v>-0.019000000000000017</v>
      </c>
      <c r="BI69" s="3">
        <v>-0.01200000000000001</v>
      </c>
      <c r="BJ69" s="238">
        <v>0.0040000000000000036</v>
      </c>
      <c r="BK69" s="238">
        <v>-0.0040000000000000036</v>
      </c>
    </row>
    <row r="70" spans="1:63" ht="12.75">
      <c r="A70" s="7">
        <v>24</v>
      </c>
      <c r="B70" s="6" t="str">
        <f t="shared" si="0"/>
        <v>San Luis Potosí</v>
      </c>
      <c r="C70" s="5" t="s">
        <v>4</v>
      </c>
      <c r="D70" s="5" t="s">
        <v>4</v>
      </c>
      <c r="E70" s="5" t="s">
        <v>4</v>
      </c>
      <c r="F70" s="5" t="s">
        <v>4</v>
      </c>
      <c r="G70" s="4">
        <f t="shared" si="1"/>
        <v>-0.03368574380874634</v>
      </c>
      <c r="H70" s="4">
        <f t="shared" si="2"/>
        <v>-0.011804461479187012</v>
      </c>
      <c r="I70" s="4">
        <f t="shared" si="3"/>
        <v>-0.012281030416488647</v>
      </c>
      <c r="J70" s="4">
        <f t="shared" si="4"/>
        <v>-0.025535672903060913</v>
      </c>
      <c r="K70" s="4">
        <f t="shared" si="5"/>
        <v>-0.02106720209121704</v>
      </c>
      <c r="L70" s="4">
        <f t="shared" si="6"/>
        <v>-0.019290298223495483</v>
      </c>
      <c r="M70" s="4">
        <f t="shared" si="7"/>
        <v>-0.016378790140151978</v>
      </c>
      <c r="N70" s="4">
        <f t="shared" si="8"/>
        <v>-0.005836665630340576</v>
      </c>
      <c r="O70" s="4">
        <f t="shared" si="9"/>
        <v>0.0008654594421386719</v>
      </c>
      <c r="P70" s="4">
        <f t="shared" si="10"/>
        <v>0.006464660167694092</v>
      </c>
      <c r="Q70" s="4">
        <f t="shared" si="11"/>
        <v>-0.010965883731842041</v>
      </c>
      <c r="R70" s="4">
        <f t="shared" si="12"/>
        <v>0.0023006796836853027</v>
      </c>
      <c r="S70" s="4">
        <f t="shared" si="13"/>
        <v>0.01028868556022644</v>
      </c>
      <c r="T70" s="4">
        <f t="shared" si="14"/>
        <v>0.0022190213203430176</v>
      </c>
      <c r="U70" s="4">
        <f t="shared" si="15"/>
        <v>-0.007836222648620605</v>
      </c>
      <c r="V70" s="4">
        <f t="shared" si="16"/>
        <v>-0.03070273995399475</v>
      </c>
      <c r="W70" s="4">
        <f t="shared" si="17"/>
        <v>-0.031172513961791992</v>
      </c>
      <c r="X70" s="4">
        <f t="shared" si="18"/>
        <v>-0.029808402061462402</v>
      </c>
      <c r="Y70" s="4">
        <f t="shared" si="19"/>
        <v>-0.009874343872070312</v>
      </c>
      <c r="Z70" s="4">
        <f t="shared" si="20"/>
        <v>-0.00496220588684082</v>
      </c>
      <c r="AA70" s="4">
        <f t="shared" si="21"/>
        <v>-0.01992306113243103</v>
      </c>
      <c r="AB70" s="4">
        <f t="shared" si="22"/>
        <v>0.005683481693267822</v>
      </c>
      <c r="AC70" s="4">
        <f t="shared" si="23"/>
        <v>0.005248010158538818</v>
      </c>
      <c r="AD70" s="4">
        <f t="shared" si="24"/>
        <v>0.007471442222595215</v>
      </c>
      <c r="AE70" s="4">
        <f t="shared" si="25"/>
        <v>0.007891446352005005</v>
      </c>
      <c r="AF70" s="4">
        <f t="shared" si="26"/>
        <v>-0.00988343358039856</v>
      </c>
      <c r="AG70" s="4">
        <f t="shared" si="27"/>
        <v>-0.006199538707733154</v>
      </c>
      <c r="AH70" s="4">
        <f t="shared" si="28"/>
        <v>0.018761038780212402</v>
      </c>
      <c r="AI70" s="4">
        <f t="shared" si="29"/>
        <v>-0.0027038753032684326</v>
      </c>
      <c r="AJ70" s="4">
        <f t="shared" si="30"/>
        <v>0.00277101993560791</v>
      </c>
      <c r="AK70" s="4">
        <f t="shared" si="31"/>
        <v>0.00209963321685791</v>
      </c>
      <c r="AL70" s="4">
        <f t="shared" si="32"/>
        <v>-0.030627042055130005</v>
      </c>
      <c r="AM70" s="4">
        <f t="shared" si="33"/>
        <v>-0.0025545060634613037</v>
      </c>
      <c r="AN70" s="4">
        <f t="shared" si="34"/>
        <v>0.018439143896102905</v>
      </c>
      <c r="AO70" s="4">
        <f t="shared" si="35"/>
        <v>-0.01168602705001831</v>
      </c>
      <c r="AP70" s="4">
        <f t="shared" si="36"/>
        <v>0.0037091076374053955</v>
      </c>
      <c r="AQ70" s="4">
        <f t="shared" si="37"/>
        <v>0.004201322793960571</v>
      </c>
      <c r="AR70" s="4">
        <f t="shared" si="38"/>
        <v>-0.022383838891983032</v>
      </c>
      <c r="AS70" s="4">
        <f t="shared" si="39"/>
        <v>0.010737508535385132</v>
      </c>
      <c r="AT70" s="4">
        <f t="shared" si="40"/>
        <v>0.001645505428314209</v>
      </c>
      <c r="AU70" s="4">
        <f t="shared" si="41"/>
        <v>0.01413843035697937</v>
      </c>
      <c r="AV70" s="4">
        <f t="shared" si="42"/>
        <v>0.03060901165008545</v>
      </c>
      <c r="AW70" s="4">
        <f t="shared" si="43"/>
        <v>-0.015907615423202515</v>
      </c>
      <c r="AX70" s="4">
        <f t="shared" si="44"/>
        <v>-0.012466013431549072</v>
      </c>
      <c r="AY70" s="4">
        <f t="shared" si="45"/>
        <v>-0.00932660698890686</v>
      </c>
      <c r="AZ70" s="4">
        <f t="shared" si="46"/>
        <v>-0.03180012106895447</v>
      </c>
      <c r="BA70" s="4">
        <f t="shared" si="47"/>
        <v>0.008221834897994995</v>
      </c>
      <c r="BB70" s="4">
        <v>-0.0006</v>
      </c>
      <c r="BC70" s="3">
        <v>-0.019025444984436035</v>
      </c>
      <c r="BD70" s="3">
        <v>-0.018000000000000016</v>
      </c>
      <c r="BE70" s="3">
        <f t="shared" si="48"/>
        <v>-0.017000000000000015</v>
      </c>
      <c r="BF70" s="3">
        <f t="shared" si="49"/>
        <v>0.0020000000000000018</v>
      </c>
      <c r="BG70" s="3">
        <f t="shared" si="50"/>
        <v>0.0050000000000000044</v>
      </c>
      <c r="BH70" s="3">
        <v>0.0040000000000000036</v>
      </c>
      <c r="BI70" s="3">
        <v>0.0030000000000000027</v>
      </c>
      <c r="BJ70" s="238">
        <v>0.0010000000000000009</v>
      </c>
      <c r="BK70" s="238">
        <v>-0.0040000000000000036</v>
      </c>
    </row>
    <row r="71" spans="1:63" ht="12.75">
      <c r="A71" s="7">
        <v>25</v>
      </c>
      <c r="B71" s="6" t="str">
        <f t="shared" si="0"/>
        <v>Sinaloa</v>
      </c>
      <c r="C71" s="5" t="s">
        <v>4</v>
      </c>
      <c r="D71" s="5" t="s">
        <v>4</v>
      </c>
      <c r="E71" s="5" t="s">
        <v>4</v>
      </c>
      <c r="F71" s="5" t="s">
        <v>4</v>
      </c>
      <c r="G71" s="4">
        <f t="shared" si="1"/>
        <v>0.004494160413742065</v>
      </c>
      <c r="H71" s="4">
        <f t="shared" si="2"/>
        <v>-0.016445070505142212</v>
      </c>
      <c r="I71" s="4">
        <f t="shared" si="3"/>
        <v>-0.025296390056610107</v>
      </c>
      <c r="J71" s="4">
        <f t="shared" si="4"/>
        <v>-0.045238196849823</v>
      </c>
      <c r="K71" s="4">
        <f t="shared" si="5"/>
        <v>-0.016695082187652588</v>
      </c>
      <c r="L71" s="4">
        <f t="shared" si="6"/>
        <v>0.00827053189277649</v>
      </c>
      <c r="M71" s="4">
        <f t="shared" si="7"/>
        <v>0.0072075724601745605</v>
      </c>
      <c r="N71" s="4">
        <f t="shared" si="8"/>
        <v>0.010677248239517212</v>
      </c>
      <c r="O71" s="4">
        <f t="shared" si="9"/>
        <v>-0.01764264702796936</v>
      </c>
      <c r="P71" s="4">
        <f t="shared" si="10"/>
        <v>-0.04817432165145874</v>
      </c>
      <c r="Q71" s="4">
        <f t="shared" si="11"/>
        <v>0.010451585054397583</v>
      </c>
      <c r="R71" s="4">
        <f t="shared" si="12"/>
        <v>-0.005353838205337524</v>
      </c>
      <c r="S71" s="4">
        <f t="shared" si="13"/>
        <v>-0.018847376108169556</v>
      </c>
      <c r="T71" s="4">
        <f t="shared" si="14"/>
        <v>0.009677976369857788</v>
      </c>
      <c r="U71" s="4">
        <f t="shared" si="15"/>
        <v>-0.030207693576812744</v>
      </c>
      <c r="V71" s="4">
        <f t="shared" si="16"/>
        <v>-0.018890827894210815</v>
      </c>
      <c r="W71" s="4">
        <f t="shared" si="17"/>
        <v>-0.005032777786254883</v>
      </c>
      <c r="X71" s="4">
        <f t="shared" si="18"/>
        <v>-0.017322927713394165</v>
      </c>
      <c r="Y71" s="4">
        <f t="shared" si="19"/>
        <v>0.0016669929027557373</v>
      </c>
      <c r="Z71" s="4">
        <f t="shared" si="20"/>
        <v>-0.007906973361968994</v>
      </c>
      <c r="AA71" s="4">
        <f t="shared" si="21"/>
        <v>2.8342008590698242E-05</v>
      </c>
      <c r="AB71" s="4">
        <f t="shared" si="22"/>
        <v>-0.00011727213859558105</v>
      </c>
      <c r="AC71" s="4">
        <f t="shared" si="23"/>
        <v>-0.01609981060028076</v>
      </c>
      <c r="AD71" s="4">
        <f t="shared" si="24"/>
        <v>0.018508970737457275</v>
      </c>
      <c r="AE71" s="4">
        <f t="shared" si="25"/>
        <v>0.011530101299285889</v>
      </c>
      <c r="AF71" s="4">
        <f t="shared" si="26"/>
        <v>0.024671554565429688</v>
      </c>
      <c r="AG71" s="4">
        <f t="shared" si="27"/>
        <v>-0.0010324418544769287</v>
      </c>
      <c r="AH71" s="4">
        <f t="shared" si="28"/>
        <v>-0.0053910911083221436</v>
      </c>
      <c r="AI71" s="4">
        <f t="shared" si="29"/>
        <v>0.014795750379562378</v>
      </c>
      <c r="AJ71" s="4">
        <f t="shared" si="30"/>
        <v>-0.0029250681400299072</v>
      </c>
      <c r="AK71" s="4">
        <f t="shared" si="31"/>
        <v>0.031363606452941895</v>
      </c>
      <c r="AL71" s="4">
        <f t="shared" si="32"/>
        <v>-0.004242241382598877</v>
      </c>
      <c r="AM71" s="4">
        <f t="shared" si="33"/>
        <v>-0.004990696907043457</v>
      </c>
      <c r="AN71" s="4">
        <f t="shared" si="34"/>
        <v>-0.011300861835479736</v>
      </c>
      <c r="AO71" s="4">
        <f t="shared" si="35"/>
        <v>-0.015512526035308838</v>
      </c>
      <c r="AP71" s="4">
        <f t="shared" si="36"/>
        <v>0.006969869136810303</v>
      </c>
      <c r="AQ71" s="4">
        <f t="shared" si="37"/>
        <v>-0.029525011777877808</v>
      </c>
      <c r="AR71" s="4">
        <f t="shared" si="38"/>
        <v>0.007366657257080078</v>
      </c>
      <c r="AS71" s="4">
        <f t="shared" si="39"/>
        <v>0.030075132846832275</v>
      </c>
      <c r="AT71" s="4">
        <f t="shared" si="40"/>
        <v>0.026733487844467163</v>
      </c>
      <c r="AU71" s="4">
        <f t="shared" si="41"/>
        <v>-0.012642592191696167</v>
      </c>
      <c r="AV71" s="4">
        <f t="shared" si="42"/>
        <v>-0.04579150676727295</v>
      </c>
      <c r="AW71" s="4">
        <f t="shared" si="43"/>
        <v>-0.0806489884853363</v>
      </c>
      <c r="AX71" s="4">
        <f t="shared" si="44"/>
        <v>-0.06769111752510071</v>
      </c>
      <c r="AY71" s="4">
        <f t="shared" si="45"/>
        <v>-0.012052744626998901</v>
      </c>
      <c r="AZ71" s="4">
        <f t="shared" si="46"/>
        <v>0.004930317401885986</v>
      </c>
      <c r="BA71" s="4">
        <f t="shared" si="47"/>
        <v>-0.0018777549266815186</v>
      </c>
      <c r="BB71" s="4">
        <v>-0.0217</v>
      </c>
      <c r="BC71" s="3">
        <v>-0.0047095417976379395</v>
      </c>
      <c r="BD71" s="3">
        <v>-0.029000000000000026</v>
      </c>
      <c r="BE71" s="3">
        <f t="shared" si="48"/>
        <v>-0.007000000000000006</v>
      </c>
      <c r="BF71" s="3">
        <f t="shared" si="49"/>
        <v>-0.0010000000000000009</v>
      </c>
      <c r="BG71" s="3">
        <f t="shared" si="50"/>
        <v>-0.008000000000000007</v>
      </c>
      <c r="BH71" s="3">
        <v>0.0020000000000000018</v>
      </c>
      <c r="BI71" s="3">
        <v>0.010000000000000009</v>
      </c>
      <c r="BJ71" s="238">
        <v>0.009000000000000008</v>
      </c>
      <c r="BK71" s="238">
        <v>-0.00599999999999995</v>
      </c>
    </row>
    <row r="72" spans="1:63" ht="12.75">
      <c r="A72" s="7">
        <v>26</v>
      </c>
      <c r="B72" s="6" t="str">
        <f t="shared" si="0"/>
        <v>Sonora</v>
      </c>
      <c r="C72" s="5" t="s">
        <v>4</v>
      </c>
      <c r="D72" s="5" t="s">
        <v>4</v>
      </c>
      <c r="E72" s="5" t="s">
        <v>4</v>
      </c>
      <c r="F72" s="5" t="s">
        <v>4</v>
      </c>
      <c r="G72" s="4">
        <f t="shared" si="1"/>
        <v>-0.003085404634475708</v>
      </c>
      <c r="H72" s="4">
        <f t="shared" si="2"/>
        <v>-0.001601099967956543</v>
      </c>
      <c r="I72" s="4">
        <f t="shared" si="3"/>
        <v>-0.00698581337928772</v>
      </c>
      <c r="J72" s="4">
        <f t="shared" si="4"/>
        <v>0.01613748073577881</v>
      </c>
      <c r="K72" s="4">
        <f t="shared" si="5"/>
        <v>-0.023058950901031494</v>
      </c>
      <c r="L72" s="4">
        <f t="shared" si="6"/>
        <v>-0.0148581862449646</v>
      </c>
      <c r="M72" s="4">
        <f t="shared" si="7"/>
        <v>-0.010043889284133911</v>
      </c>
      <c r="N72" s="4">
        <f t="shared" si="8"/>
        <v>-0.02910676598548889</v>
      </c>
      <c r="O72" s="4">
        <f t="shared" si="9"/>
        <v>0.017261385917663574</v>
      </c>
      <c r="P72" s="4">
        <f t="shared" si="10"/>
        <v>0.009607374668121338</v>
      </c>
      <c r="Q72" s="4">
        <f t="shared" si="11"/>
        <v>-0.006524413824081421</v>
      </c>
      <c r="R72" s="4">
        <f t="shared" si="12"/>
        <v>-0.020452409982681274</v>
      </c>
      <c r="S72" s="4">
        <f t="shared" si="13"/>
        <v>-0.01693570613861084</v>
      </c>
      <c r="T72" s="4">
        <f t="shared" si="14"/>
        <v>-0.018715977668762207</v>
      </c>
      <c r="U72" s="4">
        <f t="shared" si="15"/>
        <v>0.009776532649993896</v>
      </c>
      <c r="V72" s="4">
        <f t="shared" si="16"/>
        <v>0.005747169256210327</v>
      </c>
      <c r="W72" s="4">
        <f t="shared" si="17"/>
        <v>0.05255213379859924</v>
      </c>
      <c r="X72" s="4">
        <f t="shared" si="18"/>
        <v>0.012608438730239868</v>
      </c>
      <c r="Y72" s="4">
        <f t="shared" si="19"/>
        <v>-0.009136766195297241</v>
      </c>
      <c r="Z72" s="4">
        <f t="shared" si="20"/>
        <v>0.012633204460144043</v>
      </c>
      <c r="AA72" s="4">
        <f t="shared" si="21"/>
        <v>-0.08569687604904175</v>
      </c>
      <c r="AB72" s="4">
        <f t="shared" si="22"/>
        <v>-0.0337752103805542</v>
      </c>
      <c r="AC72" s="4">
        <f t="shared" si="23"/>
        <v>0.010003447532653809</v>
      </c>
      <c r="AD72" s="4">
        <f t="shared" si="24"/>
        <v>-0.015913784503936768</v>
      </c>
      <c r="AE72" s="4">
        <f t="shared" si="25"/>
        <v>0.014510571956634521</v>
      </c>
      <c r="AF72" s="4">
        <f t="shared" si="26"/>
        <v>0.005737572908401489</v>
      </c>
      <c r="AG72" s="4">
        <f t="shared" si="27"/>
        <v>-0.005251199007034302</v>
      </c>
      <c r="AH72" s="4">
        <f t="shared" si="28"/>
        <v>0.002342909574508667</v>
      </c>
      <c r="AI72" s="4">
        <f t="shared" si="29"/>
        <v>0.08022251725196838</v>
      </c>
      <c r="AJ72" s="4">
        <f t="shared" si="30"/>
        <v>0.01839977502822876</v>
      </c>
      <c r="AK72" s="4">
        <f t="shared" si="31"/>
        <v>0.010147392749786377</v>
      </c>
      <c r="AL72" s="4">
        <f t="shared" si="32"/>
        <v>0.04334947466850281</v>
      </c>
      <c r="AM72" s="4">
        <f t="shared" si="33"/>
        <v>-0.04257833957672119</v>
      </c>
      <c r="AN72" s="4">
        <f t="shared" si="34"/>
        <v>0.03081372380256653</v>
      </c>
      <c r="AO72" s="4">
        <f t="shared" si="35"/>
        <v>0.009987115859985352</v>
      </c>
      <c r="AP72" s="4">
        <f t="shared" si="36"/>
        <v>-0.008390069007873535</v>
      </c>
      <c r="AQ72" s="4">
        <f t="shared" si="37"/>
        <v>-0.020146489143371582</v>
      </c>
      <c r="AR72" s="4">
        <f t="shared" si="38"/>
        <v>-0.017675936222076416</v>
      </c>
      <c r="AS72" s="4">
        <f t="shared" si="39"/>
        <v>-0.02094435691833496</v>
      </c>
      <c r="AT72" s="4">
        <f t="shared" si="40"/>
        <v>-0.021767795085906982</v>
      </c>
      <c r="AU72" s="4">
        <f t="shared" si="41"/>
        <v>0.00033095479011535645</v>
      </c>
      <c r="AV72" s="4">
        <f t="shared" si="42"/>
        <v>0.0004903972148895264</v>
      </c>
      <c r="AW72" s="4">
        <f t="shared" si="43"/>
        <v>-0.009959578514099121</v>
      </c>
      <c r="AX72" s="4">
        <f t="shared" si="44"/>
        <v>0.005439728498458862</v>
      </c>
      <c r="AY72" s="4">
        <f t="shared" si="45"/>
        <v>0.0025368332862854004</v>
      </c>
      <c r="AZ72" s="4">
        <f t="shared" si="46"/>
        <v>-0.015561521053314209</v>
      </c>
      <c r="BA72" s="4">
        <f t="shared" si="47"/>
        <v>0.0022002458572387695</v>
      </c>
      <c r="BB72" s="4">
        <v>-0.0123</v>
      </c>
      <c r="BC72" s="3">
        <v>-0.020013540983200073</v>
      </c>
      <c r="BD72" s="3">
        <v>-0.008000000000000007</v>
      </c>
      <c r="BE72" s="3">
        <f t="shared" si="48"/>
        <v>-0.02100000000000002</v>
      </c>
      <c r="BF72" s="3">
        <f t="shared" si="49"/>
        <v>0.017000000000000015</v>
      </c>
      <c r="BG72" s="3">
        <f t="shared" si="50"/>
        <v>-0.02200000000000002</v>
      </c>
      <c r="BH72" s="3">
        <v>-0.010000000000000009</v>
      </c>
      <c r="BI72" s="3">
        <v>0.0030000000000000027</v>
      </c>
      <c r="BJ72" s="238">
        <v>-0.03200000000000003</v>
      </c>
      <c r="BK72" s="238">
        <v>-0.006000000000000005</v>
      </c>
    </row>
    <row r="73" spans="1:63" ht="12.75">
      <c r="A73" s="7">
        <v>27</v>
      </c>
      <c r="B73" s="6" t="str">
        <f t="shared" si="0"/>
        <v>Tabasco</v>
      </c>
      <c r="C73" s="5" t="s">
        <v>4</v>
      </c>
      <c r="D73" s="5" t="s">
        <v>4</v>
      </c>
      <c r="E73" s="5" t="s">
        <v>4</v>
      </c>
      <c r="F73" s="5" t="s">
        <v>4</v>
      </c>
      <c r="G73" s="4">
        <f t="shared" si="1"/>
        <v>-0.003506273031234741</v>
      </c>
      <c r="H73" s="4">
        <f t="shared" si="2"/>
        <v>-0.011444807052612305</v>
      </c>
      <c r="I73" s="4">
        <f t="shared" si="3"/>
        <v>0.015462011098861694</v>
      </c>
      <c r="J73" s="4">
        <f t="shared" si="4"/>
        <v>0.011709779500961304</v>
      </c>
      <c r="K73" s="4">
        <f t="shared" si="5"/>
        <v>0.003169715404510498</v>
      </c>
      <c r="L73" s="4">
        <f t="shared" si="6"/>
        <v>0.010807633399963379</v>
      </c>
      <c r="M73" s="4">
        <f t="shared" si="7"/>
        <v>-0.01717117428779602</v>
      </c>
      <c r="N73" s="4">
        <f t="shared" si="8"/>
        <v>0.011674731969833374</v>
      </c>
      <c r="O73" s="4">
        <f t="shared" si="9"/>
        <v>0.0006652772426605225</v>
      </c>
      <c r="P73" s="4">
        <f t="shared" si="10"/>
        <v>-0.0008767247200012207</v>
      </c>
      <c r="Q73" s="4">
        <f t="shared" si="11"/>
        <v>0.0030808746814727783</v>
      </c>
      <c r="R73" s="4">
        <f t="shared" si="12"/>
        <v>-0.024015754461288452</v>
      </c>
      <c r="S73" s="4">
        <f t="shared" si="13"/>
        <v>-0.011082261800765991</v>
      </c>
      <c r="T73" s="4">
        <f t="shared" si="14"/>
        <v>-0.004163414239883423</v>
      </c>
      <c r="U73" s="4">
        <f t="shared" si="15"/>
        <v>-0.015005439519882202</v>
      </c>
      <c r="V73" s="4">
        <f t="shared" si="16"/>
        <v>0.001230090856552124</v>
      </c>
      <c r="W73" s="4">
        <f t="shared" si="17"/>
        <v>0.008717060089111328</v>
      </c>
      <c r="X73" s="4">
        <f t="shared" si="18"/>
        <v>0.002409905195236206</v>
      </c>
      <c r="Y73" s="4">
        <f t="shared" si="19"/>
        <v>-0.014121919870376587</v>
      </c>
      <c r="Z73" s="4">
        <f t="shared" si="20"/>
        <v>-0.009608477354049683</v>
      </c>
      <c r="AA73" s="4">
        <f t="shared" si="21"/>
        <v>-0.04711294174194336</v>
      </c>
      <c r="AB73" s="4">
        <f t="shared" si="22"/>
        <v>-0.034200072288513184</v>
      </c>
      <c r="AC73" s="4">
        <f t="shared" si="23"/>
        <v>-0.00955626368522644</v>
      </c>
      <c r="AD73" s="4">
        <f t="shared" si="24"/>
        <v>0.0046475231647491455</v>
      </c>
      <c r="AE73" s="4">
        <f t="shared" si="25"/>
        <v>0.016214817762374878</v>
      </c>
      <c r="AF73" s="4">
        <f t="shared" si="26"/>
        <v>0.02047625184059143</v>
      </c>
      <c r="AG73" s="4">
        <f t="shared" si="27"/>
        <v>0.011372268199920654</v>
      </c>
      <c r="AH73" s="4">
        <f t="shared" si="28"/>
        <v>-0.002460181713104248</v>
      </c>
      <c r="AI73" s="4">
        <f t="shared" si="29"/>
        <v>-0.013982176780700684</v>
      </c>
      <c r="AJ73" s="4">
        <f t="shared" si="30"/>
        <v>0.005599260330200195</v>
      </c>
      <c r="AK73" s="4">
        <f t="shared" si="31"/>
        <v>0.002938598394393921</v>
      </c>
      <c r="AL73" s="4">
        <f t="shared" si="32"/>
        <v>-0.010185599327087402</v>
      </c>
      <c r="AM73" s="4">
        <f t="shared" si="33"/>
        <v>0.00814858078956604</v>
      </c>
      <c r="AN73" s="4">
        <f t="shared" si="34"/>
        <v>-0.027479737997055054</v>
      </c>
      <c r="AO73" s="4">
        <f t="shared" si="35"/>
        <v>-0.02620449662208557</v>
      </c>
      <c r="AP73" s="4">
        <f t="shared" si="36"/>
        <v>-0.030437231063842773</v>
      </c>
      <c r="AQ73" s="4">
        <f t="shared" si="37"/>
        <v>-0.04331737756729126</v>
      </c>
      <c r="AR73" s="4">
        <f t="shared" si="38"/>
        <v>-0.01967194676399231</v>
      </c>
      <c r="AS73" s="4">
        <f t="shared" si="39"/>
        <v>-0.016914188861846924</v>
      </c>
      <c r="AT73" s="4">
        <f t="shared" si="40"/>
        <v>-0.007329434156417847</v>
      </c>
      <c r="AU73" s="4">
        <f t="shared" si="41"/>
        <v>0.006600439548492432</v>
      </c>
      <c r="AV73" s="4">
        <f t="shared" si="42"/>
        <v>-0.012760907411575317</v>
      </c>
      <c r="AW73" s="4">
        <f t="shared" si="43"/>
        <v>-0.029416531324386597</v>
      </c>
      <c r="AX73" s="4">
        <f t="shared" si="44"/>
        <v>-0.012031197547912598</v>
      </c>
      <c r="AY73" s="4">
        <f t="shared" si="45"/>
        <v>0.010603725910186768</v>
      </c>
      <c r="AZ73" s="4">
        <f t="shared" si="46"/>
        <v>0.016383886337280273</v>
      </c>
      <c r="BA73" s="4">
        <f t="shared" si="47"/>
        <v>0.037871748208999634</v>
      </c>
      <c r="BB73" s="4">
        <v>0.0107</v>
      </c>
      <c r="BC73" s="3">
        <v>-0.01700901985168457</v>
      </c>
      <c r="BD73" s="3">
        <v>-0.015000000000000013</v>
      </c>
      <c r="BE73" s="3">
        <f t="shared" si="48"/>
        <v>-0.010000000000000009</v>
      </c>
      <c r="BF73" s="3">
        <f t="shared" si="49"/>
        <v>-0.006000000000000005</v>
      </c>
      <c r="BG73" s="3">
        <f t="shared" si="50"/>
        <v>0.022999999999999965</v>
      </c>
      <c r="BH73" s="3">
        <v>0.030999999999999972</v>
      </c>
      <c r="BI73" s="3">
        <v>0.01599999999999996</v>
      </c>
      <c r="BJ73" s="238">
        <v>0.0050000000000000044</v>
      </c>
      <c r="BK73" s="238">
        <v>-0.009999999999999953</v>
      </c>
    </row>
    <row r="74" spans="1:63" ht="12.75">
      <c r="A74" s="7">
        <v>28</v>
      </c>
      <c r="B74" s="6" t="str">
        <f t="shared" si="0"/>
        <v>Tamaulipas</v>
      </c>
      <c r="C74" s="5" t="s">
        <v>4</v>
      </c>
      <c r="D74" s="5" t="s">
        <v>4</v>
      </c>
      <c r="E74" s="5" t="s">
        <v>4</v>
      </c>
      <c r="F74" s="5" t="s">
        <v>4</v>
      </c>
      <c r="G74" s="4">
        <f t="shared" si="1"/>
        <v>-0.06702640652656555</v>
      </c>
      <c r="H74" s="4">
        <f t="shared" si="2"/>
        <v>-0.0063693225383758545</v>
      </c>
      <c r="I74" s="4">
        <f t="shared" si="3"/>
        <v>0.003599792718887329</v>
      </c>
      <c r="J74" s="4">
        <f t="shared" si="4"/>
        <v>-0.017685741186141968</v>
      </c>
      <c r="K74" s="4">
        <f t="shared" si="5"/>
        <v>-0.01471400260925293</v>
      </c>
      <c r="L74" s="4">
        <f t="shared" si="6"/>
        <v>-0.0304872989654541</v>
      </c>
      <c r="M74" s="4">
        <f t="shared" si="7"/>
        <v>-0.01806044578552246</v>
      </c>
      <c r="N74" s="4">
        <f t="shared" si="8"/>
        <v>-0.024525582790374756</v>
      </c>
      <c r="O74" s="4">
        <f t="shared" si="9"/>
        <v>-0.004676550626754761</v>
      </c>
      <c r="P74" s="4">
        <f t="shared" si="10"/>
        <v>0.008927643299102783</v>
      </c>
      <c r="Q74" s="4">
        <f t="shared" si="11"/>
        <v>0.013044148683547974</v>
      </c>
      <c r="R74" s="4">
        <f t="shared" si="12"/>
        <v>-0.005948126316070557</v>
      </c>
      <c r="S74" s="4">
        <f t="shared" si="13"/>
        <v>0.017483800649642944</v>
      </c>
      <c r="T74" s="4">
        <f t="shared" si="14"/>
        <v>-0.007277399301528931</v>
      </c>
      <c r="U74" s="4">
        <f t="shared" si="15"/>
        <v>-0.011628568172454834</v>
      </c>
      <c r="V74" s="4">
        <f t="shared" si="16"/>
        <v>-0.009885936975479126</v>
      </c>
      <c r="W74" s="4">
        <f t="shared" si="17"/>
        <v>-0.016515016555786133</v>
      </c>
      <c r="X74" s="4">
        <f t="shared" si="18"/>
        <v>-0.01188918948173523</v>
      </c>
      <c r="Y74" s="4">
        <f t="shared" si="19"/>
        <v>-0.028358817100524902</v>
      </c>
      <c r="Z74" s="4">
        <f t="shared" si="20"/>
        <v>-0.016896426677703857</v>
      </c>
      <c r="AA74" s="4">
        <f t="shared" si="21"/>
        <v>-0.01141706109046936</v>
      </c>
      <c r="AB74" s="4">
        <f t="shared" si="22"/>
        <v>-0.009011894464492798</v>
      </c>
      <c r="AC74" s="4">
        <f t="shared" si="23"/>
        <v>0.02102816104888916</v>
      </c>
      <c r="AD74" s="4">
        <f t="shared" si="24"/>
        <v>-0.018511444330215454</v>
      </c>
      <c r="AE74" s="4">
        <f t="shared" si="25"/>
        <v>-0.010985642671585083</v>
      </c>
      <c r="AF74" s="4">
        <f t="shared" si="26"/>
        <v>0.009187400341033936</v>
      </c>
      <c r="AG74" s="4">
        <f t="shared" si="27"/>
        <v>-0.011480659246444702</v>
      </c>
      <c r="AH74" s="4">
        <f t="shared" si="28"/>
        <v>-0.008498549461364746</v>
      </c>
      <c r="AI74" s="4">
        <f t="shared" si="29"/>
        <v>-0.021988779306411743</v>
      </c>
      <c r="AJ74" s="4">
        <f t="shared" si="30"/>
        <v>-0.02481013536453247</v>
      </c>
      <c r="AK74" s="4">
        <f t="shared" si="31"/>
        <v>-0.021371930837631226</v>
      </c>
      <c r="AL74" s="4">
        <f t="shared" si="32"/>
        <v>0.0008159875869750977</v>
      </c>
      <c r="AM74" s="4">
        <f t="shared" si="33"/>
        <v>0.016037046909332275</v>
      </c>
      <c r="AN74" s="4">
        <f t="shared" si="34"/>
        <v>-0.012327760457992554</v>
      </c>
      <c r="AO74" s="4">
        <f t="shared" si="35"/>
        <v>-0.010802209377288818</v>
      </c>
      <c r="AP74" s="4">
        <f t="shared" si="36"/>
        <v>0.011707812547683716</v>
      </c>
      <c r="AQ74" s="4">
        <f t="shared" si="37"/>
        <v>-0.014366507530212402</v>
      </c>
      <c r="AR74" s="4">
        <f t="shared" si="38"/>
        <v>0.0005669891834259033</v>
      </c>
      <c r="AS74" s="4">
        <f t="shared" si="39"/>
        <v>-0.0022554993629455566</v>
      </c>
      <c r="AT74" s="4">
        <f t="shared" si="40"/>
        <v>-0.014716148376464844</v>
      </c>
      <c r="AU74" s="4">
        <f t="shared" si="41"/>
        <v>-0.0004654526710510254</v>
      </c>
      <c r="AV74" s="4">
        <f t="shared" si="42"/>
        <v>0.019563496112823486</v>
      </c>
      <c r="AW74" s="4">
        <f t="shared" si="43"/>
        <v>0.023188292980194092</v>
      </c>
      <c r="AX74" s="4">
        <f t="shared" si="44"/>
        <v>-0.0014133453369140625</v>
      </c>
      <c r="AY74" s="4">
        <f t="shared" si="45"/>
        <v>-0.007815420627593994</v>
      </c>
      <c r="AZ74" s="4">
        <f t="shared" si="46"/>
        <v>-0.009825527667999268</v>
      </c>
      <c r="BA74" s="4">
        <f t="shared" si="47"/>
        <v>-0.021618187427520752</v>
      </c>
      <c r="BB74" s="4">
        <v>0.0033</v>
      </c>
      <c r="BC74" s="3">
        <v>0.015261143445968628</v>
      </c>
      <c r="BD74" s="3">
        <v>0</v>
      </c>
      <c r="BE74" s="3">
        <f t="shared" si="48"/>
        <v>0.020000000000000018</v>
      </c>
      <c r="BF74" s="3">
        <f t="shared" si="49"/>
        <v>-0.01200000000000001</v>
      </c>
      <c r="BG74" s="3">
        <f t="shared" si="50"/>
        <v>-0.015000000000000013</v>
      </c>
      <c r="BH74" s="3">
        <v>-0.0050000000000000044</v>
      </c>
      <c r="BI74" s="3">
        <v>-0.02300000000000002</v>
      </c>
      <c r="BJ74" s="238">
        <v>-0.010000000000000009</v>
      </c>
      <c r="BK74" s="238">
        <v>-0.020000000000000018</v>
      </c>
    </row>
    <row r="75" spans="1:63" ht="12.75">
      <c r="A75" s="7">
        <v>29</v>
      </c>
      <c r="B75" s="6" t="str">
        <f t="shared" si="0"/>
        <v>Tlaxcala</v>
      </c>
      <c r="C75" s="5" t="s">
        <v>4</v>
      </c>
      <c r="D75" s="5" t="s">
        <v>4</v>
      </c>
      <c r="E75" s="5" t="s">
        <v>4</v>
      </c>
      <c r="F75" s="5" t="s">
        <v>4</v>
      </c>
      <c r="G75" s="4">
        <f t="shared" si="1"/>
        <v>0.0269947350025177</v>
      </c>
      <c r="H75" s="4">
        <f t="shared" si="2"/>
        <v>-0.004115164279937744</v>
      </c>
      <c r="I75" s="4">
        <f t="shared" si="3"/>
        <v>0.0009116530418395996</v>
      </c>
      <c r="J75" s="4">
        <f t="shared" si="4"/>
        <v>-0.00015491247177124023</v>
      </c>
      <c r="K75" s="4">
        <f t="shared" si="5"/>
        <v>-0.012461036443710327</v>
      </c>
      <c r="L75" s="4">
        <f t="shared" si="6"/>
        <v>-0.008035987615585327</v>
      </c>
      <c r="M75" s="4">
        <f t="shared" si="7"/>
        <v>-0.01420891284942627</v>
      </c>
      <c r="N75" s="4">
        <f t="shared" si="8"/>
        <v>0.008740425109863281</v>
      </c>
      <c r="O75" s="4">
        <f t="shared" si="9"/>
        <v>0.011615276336669922</v>
      </c>
      <c r="P75" s="4">
        <f t="shared" si="10"/>
        <v>0.00028011202812194824</v>
      </c>
      <c r="Q75" s="4">
        <f t="shared" si="11"/>
        <v>0.021453529596328735</v>
      </c>
      <c r="R75" s="4">
        <f t="shared" si="12"/>
        <v>-0.0032116472721099854</v>
      </c>
      <c r="S75" s="4">
        <f t="shared" si="13"/>
        <v>-0.012899845838546753</v>
      </c>
      <c r="T75" s="4">
        <f t="shared" si="14"/>
        <v>0.018392980098724365</v>
      </c>
      <c r="U75" s="4">
        <f t="shared" si="15"/>
        <v>-0.0018511712551116943</v>
      </c>
      <c r="V75" s="4">
        <f t="shared" si="16"/>
        <v>0.006178706884384155</v>
      </c>
      <c r="W75" s="4">
        <f t="shared" si="17"/>
        <v>-0.007135361433029175</v>
      </c>
      <c r="X75" s="4">
        <f t="shared" si="18"/>
        <v>-0.004969209432601929</v>
      </c>
      <c r="Y75" s="4">
        <f t="shared" si="19"/>
        <v>-0.017119020223617554</v>
      </c>
      <c r="Z75" s="4">
        <f t="shared" si="20"/>
        <v>-0.016582846641540527</v>
      </c>
      <c r="AA75" s="4">
        <f t="shared" si="21"/>
        <v>0.004734545946121216</v>
      </c>
      <c r="AB75" s="4">
        <f t="shared" si="22"/>
        <v>-0.0004603862762451172</v>
      </c>
      <c r="AC75" s="4">
        <f t="shared" si="23"/>
        <v>0.002185821533203125</v>
      </c>
      <c r="AD75" s="4">
        <f t="shared" si="24"/>
        <v>0.013414859771728516</v>
      </c>
      <c r="AE75" s="4">
        <f t="shared" si="25"/>
        <v>-0.018566399812698364</v>
      </c>
      <c r="AF75" s="4">
        <f t="shared" si="26"/>
        <v>-0.015295863151550293</v>
      </c>
      <c r="AG75" s="4">
        <f t="shared" si="27"/>
        <v>0.005817532539367676</v>
      </c>
      <c r="AH75" s="4">
        <f t="shared" si="28"/>
        <v>-0.0038670599460601807</v>
      </c>
      <c r="AI75" s="4">
        <f t="shared" si="29"/>
        <v>-0.003414720296859741</v>
      </c>
      <c r="AJ75" s="4">
        <f t="shared" si="30"/>
        <v>-0.0023904144763946533</v>
      </c>
      <c r="AK75" s="4">
        <f t="shared" si="31"/>
        <v>-0.013827919960021973</v>
      </c>
      <c r="AL75" s="4">
        <f t="shared" si="32"/>
        <v>-0.0173797607421875</v>
      </c>
      <c r="AM75" s="4">
        <f t="shared" si="33"/>
        <v>0.004371136426925659</v>
      </c>
      <c r="AN75" s="4">
        <f t="shared" si="34"/>
        <v>-0.003906339406967163</v>
      </c>
      <c r="AO75" s="4">
        <f t="shared" si="35"/>
        <v>-0.006393224000930786</v>
      </c>
      <c r="AP75" s="4">
        <f t="shared" si="36"/>
        <v>0.005405247211456299</v>
      </c>
      <c r="AQ75" s="4">
        <f t="shared" si="37"/>
        <v>0.0009650290012359619</v>
      </c>
      <c r="AR75" s="4">
        <f t="shared" si="38"/>
        <v>-0.006664693355560303</v>
      </c>
      <c r="AS75" s="4">
        <f t="shared" si="39"/>
        <v>-0.02465444803237915</v>
      </c>
      <c r="AT75" s="4">
        <f t="shared" si="40"/>
        <v>-0.014864951372146606</v>
      </c>
      <c r="AU75" s="4">
        <f t="shared" si="41"/>
        <v>-0.016247153282165527</v>
      </c>
      <c r="AV75" s="4">
        <f t="shared" si="42"/>
        <v>-0.004347175359725952</v>
      </c>
      <c r="AW75" s="4">
        <f t="shared" si="43"/>
        <v>0.0014005303382873535</v>
      </c>
      <c r="AX75" s="4">
        <f t="shared" si="44"/>
        <v>-0.018935203552246094</v>
      </c>
      <c r="AY75" s="4">
        <f t="shared" si="45"/>
        <v>-0.015052080154418945</v>
      </c>
      <c r="AZ75" s="4">
        <f t="shared" si="46"/>
        <v>-0.02299654483795166</v>
      </c>
      <c r="BA75" s="4">
        <f t="shared" si="47"/>
        <v>-0.00732731819152832</v>
      </c>
      <c r="BB75" s="4">
        <v>0.0017</v>
      </c>
      <c r="BC75" s="3">
        <v>0.006615817546844482</v>
      </c>
      <c r="BD75" s="3">
        <v>0.006000000000000005</v>
      </c>
      <c r="BE75" s="3">
        <f t="shared" si="48"/>
        <v>0.0040000000000000036</v>
      </c>
      <c r="BF75" s="3">
        <f t="shared" si="49"/>
        <v>0</v>
      </c>
      <c r="BG75" s="3">
        <f t="shared" si="50"/>
        <v>0</v>
      </c>
      <c r="BH75" s="3">
        <v>0.006000000000000005</v>
      </c>
      <c r="BI75" s="3">
        <v>0.0050000000000000044</v>
      </c>
      <c r="BJ75" s="238">
        <v>0.0050000000000000044</v>
      </c>
      <c r="BK75" s="238">
        <v>-0.0050000000000000044</v>
      </c>
    </row>
    <row r="76" spans="1:63" ht="12.75">
      <c r="A76" s="7">
        <v>30</v>
      </c>
      <c r="B76" s="6" t="str">
        <f t="shared" si="0"/>
        <v>Veracruz</v>
      </c>
      <c r="C76" s="5" t="s">
        <v>4</v>
      </c>
      <c r="D76" s="5" t="s">
        <v>4</v>
      </c>
      <c r="E76" s="5" t="s">
        <v>4</v>
      </c>
      <c r="F76" s="5" t="s">
        <v>4</v>
      </c>
      <c r="G76" s="4">
        <f t="shared" si="1"/>
        <v>-0.09240099787712097</v>
      </c>
      <c r="H76" s="4">
        <f t="shared" si="2"/>
        <v>-0.0029585957527160645</v>
      </c>
      <c r="I76" s="4">
        <f t="shared" si="3"/>
        <v>0.013220459222793579</v>
      </c>
      <c r="J76" s="4">
        <f t="shared" si="4"/>
        <v>0.017246663570404053</v>
      </c>
      <c r="K76" s="4">
        <f t="shared" si="5"/>
        <v>0.003135204315185547</v>
      </c>
      <c r="L76" s="4">
        <f t="shared" si="6"/>
        <v>0.00832366943359375</v>
      </c>
      <c r="M76" s="4">
        <f t="shared" si="7"/>
        <v>0.003175973892211914</v>
      </c>
      <c r="N76" s="4">
        <f t="shared" si="8"/>
        <v>-0.017212897539138794</v>
      </c>
      <c r="O76" s="4">
        <f t="shared" si="9"/>
        <v>-0.011324852705001831</v>
      </c>
      <c r="P76" s="4">
        <f t="shared" si="10"/>
        <v>-0.019894719123840332</v>
      </c>
      <c r="Q76" s="4">
        <f t="shared" si="11"/>
        <v>-0.011255621910095215</v>
      </c>
      <c r="R76" s="4">
        <f t="shared" si="12"/>
        <v>-0.007474720478057861</v>
      </c>
      <c r="S76" s="4">
        <f t="shared" si="13"/>
        <v>-0.012538343667984009</v>
      </c>
      <c r="T76" s="4">
        <f t="shared" si="14"/>
        <v>0.02201661467552185</v>
      </c>
      <c r="U76" s="4">
        <f t="shared" si="15"/>
        <v>-0.002154439687728882</v>
      </c>
      <c r="V76" s="4">
        <f t="shared" si="16"/>
        <v>0.005527108907699585</v>
      </c>
      <c r="W76" s="4">
        <f t="shared" si="17"/>
        <v>0.021205157041549683</v>
      </c>
      <c r="X76" s="4">
        <f t="shared" si="18"/>
        <v>-0.028298616409301758</v>
      </c>
      <c r="Y76" s="4">
        <f t="shared" si="19"/>
        <v>-0.0014234483242034912</v>
      </c>
      <c r="Z76" s="4">
        <f t="shared" si="20"/>
        <v>0.01234939694404602</v>
      </c>
      <c r="AA76" s="4">
        <f t="shared" si="21"/>
        <v>-0.014849752187728882</v>
      </c>
      <c r="AB76" s="4">
        <f t="shared" si="22"/>
        <v>-0.002943485975265503</v>
      </c>
      <c r="AC76" s="4">
        <f t="shared" si="23"/>
        <v>7.897615432739258E-06</v>
      </c>
      <c r="AD76" s="4">
        <f t="shared" si="24"/>
        <v>-0.03028121590614319</v>
      </c>
      <c r="AE76" s="4">
        <f t="shared" si="25"/>
        <v>-0.008520334959030151</v>
      </c>
      <c r="AF76" s="4">
        <f t="shared" si="26"/>
        <v>0.007073342800140381</v>
      </c>
      <c r="AG76" s="4">
        <f t="shared" si="27"/>
        <v>-0.010081708431243896</v>
      </c>
      <c r="AH76" s="4">
        <f t="shared" si="28"/>
        <v>0.008793294429779053</v>
      </c>
      <c r="AI76" s="4">
        <f t="shared" si="29"/>
        <v>-0.03105252981185913</v>
      </c>
      <c r="AJ76" s="4">
        <f t="shared" si="30"/>
        <v>-0.01402050256729126</v>
      </c>
      <c r="AK76" s="4">
        <f t="shared" si="31"/>
        <v>0.0006571412086486816</v>
      </c>
      <c r="AL76" s="4">
        <f t="shared" si="32"/>
        <v>0.001526862382888794</v>
      </c>
      <c r="AM76" s="4">
        <f t="shared" si="33"/>
        <v>0.011406391859054565</v>
      </c>
      <c r="AN76" s="4">
        <f t="shared" si="34"/>
        <v>-0.014643371105194092</v>
      </c>
      <c r="AO76" s="4">
        <f t="shared" si="35"/>
        <v>-0.0047172605991363525</v>
      </c>
      <c r="AP76" s="4">
        <f t="shared" si="36"/>
        <v>-0.01774430274963379</v>
      </c>
      <c r="AQ76" s="4">
        <f t="shared" si="37"/>
        <v>0.005169510841369629</v>
      </c>
      <c r="AR76" s="4">
        <f t="shared" si="38"/>
        <v>0.02049630880355835</v>
      </c>
      <c r="AS76" s="4">
        <f t="shared" si="39"/>
        <v>-0.004124462604522705</v>
      </c>
      <c r="AT76" s="4">
        <f t="shared" si="40"/>
        <v>-0.008891582489013672</v>
      </c>
      <c r="AU76" s="4">
        <f t="shared" si="41"/>
        <v>0.009935557842254639</v>
      </c>
      <c r="AV76" s="4">
        <f t="shared" si="42"/>
        <v>-0.002718210220336914</v>
      </c>
      <c r="AW76" s="4">
        <f t="shared" si="43"/>
        <v>-0.015217781066894531</v>
      </c>
      <c r="AX76" s="4">
        <f t="shared" si="44"/>
        <v>-0.024187177419662476</v>
      </c>
      <c r="AY76" s="4">
        <f t="shared" si="45"/>
        <v>-0.03564101457595825</v>
      </c>
      <c r="AZ76" s="4">
        <f t="shared" si="46"/>
        <v>-0.029839128255844116</v>
      </c>
      <c r="BA76" s="4">
        <f t="shared" si="47"/>
        <v>-0.01159849762916565</v>
      </c>
      <c r="BB76" s="4">
        <v>0.0018</v>
      </c>
      <c r="BC76" s="3">
        <v>0.013545215129852295</v>
      </c>
      <c r="BD76" s="3">
        <v>-0.006000000000000005</v>
      </c>
      <c r="BE76" s="3">
        <f t="shared" si="48"/>
        <v>-0.0010000000000000009</v>
      </c>
      <c r="BF76" s="3">
        <f t="shared" si="49"/>
        <v>-0.013000000000000012</v>
      </c>
      <c r="BG76" s="3">
        <f t="shared" si="50"/>
        <v>-0.03300000000000003</v>
      </c>
      <c r="BH76" s="3">
        <v>-0.017000000000000015</v>
      </c>
      <c r="BI76" s="3">
        <v>-0.020000000000000018</v>
      </c>
      <c r="BJ76" s="238">
        <v>-0.0050000000000000044</v>
      </c>
      <c r="BK76" s="238">
        <v>0.025000000000000022</v>
      </c>
    </row>
    <row r="77" spans="1:63" ht="12.75">
      <c r="A77" s="7">
        <v>31</v>
      </c>
      <c r="B77" s="6" t="str">
        <f t="shared" si="0"/>
        <v>Yucatán</v>
      </c>
      <c r="C77" s="5" t="s">
        <v>4</v>
      </c>
      <c r="D77" s="5" t="s">
        <v>4</v>
      </c>
      <c r="E77" s="5" t="s">
        <v>4</v>
      </c>
      <c r="F77" s="5" t="s">
        <v>4</v>
      </c>
      <c r="G77" s="4">
        <f t="shared" si="1"/>
        <v>-0.015174627304077148</v>
      </c>
      <c r="H77" s="4">
        <f t="shared" si="2"/>
        <v>-0.04350155591964722</v>
      </c>
      <c r="I77" s="4">
        <f t="shared" si="3"/>
        <v>0.0045413970947265625</v>
      </c>
      <c r="J77" s="4">
        <f t="shared" si="4"/>
        <v>0.0003211796283721924</v>
      </c>
      <c r="K77" s="4">
        <f t="shared" si="5"/>
        <v>0.01484900712966919</v>
      </c>
      <c r="L77" s="4">
        <f t="shared" si="6"/>
        <v>0.03797733783721924</v>
      </c>
      <c r="M77" s="4">
        <f t="shared" si="7"/>
        <v>-0.03862139582633972</v>
      </c>
      <c r="N77" s="4">
        <f t="shared" si="8"/>
        <v>-0.0057995617389678955</v>
      </c>
      <c r="O77" s="4">
        <f t="shared" si="9"/>
        <v>-0.02283310890197754</v>
      </c>
      <c r="P77" s="4">
        <f t="shared" si="10"/>
        <v>-0.0468178391456604</v>
      </c>
      <c r="Q77" s="4">
        <f t="shared" si="11"/>
        <v>-0.00745055079460144</v>
      </c>
      <c r="R77" s="4">
        <f t="shared" si="12"/>
        <v>-0.022307902574539185</v>
      </c>
      <c r="S77" s="4">
        <f t="shared" si="13"/>
        <v>-0.01970246434211731</v>
      </c>
      <c r="T77" s="4">
        <f t="shared" si="14"/>
        <v>-0.009868472814559937</v>
      </c>
      <c r="U77" s="4">
        <f t="shared" si="15"/>
        <v>0.007813900709152222</v>
      </c>
      <c r="V77" s="4">
        <f t="shared" si="16"/>
        <v>-0.003703504800796509</v>
      </c>
      <c r="W77" s="4">
        <f t="shared" si="17"/>
        <v>0.0011760294437408447</v>
      </c>
      <c r="X77" s="4">
        <f t="shared" si="18"/>
        <v>0.0019884109497070312</v>
      </c>
      <c r="Y77" s="4">
        <f t="shared" si="19"/>
        <v>-0.009695291519165039</v>
      </c>
      <c r="Z77" s="4">
        <f t="shared" si="20"/>
        <v>0.005787670612335205</v>
      </c>
      <c r="AA77" s="4">
        <f t="shared" si="21"/>
        <v>0.003655076026916504</v>
      </c>
      <c r="AB77" s="4">
        <f t="shared" si="22"/>
        <v>-0.010642468929290771</v>
      </c>
      <c r="AC77" s="4">
        <f t="shared" si="23"/>
        <v>-0.005224704742431641</v>
      </c>
      <c r="AD77" s="4">
        <f t="shared" si="24"/>
        <v>-0.011497944593429565</v>
      </c>
      <c r="AE77" s="4">
        <f t="shared" si="25"/>
        <v>-0.007302403450012207</v>
      </c>
      <c r="AF77" s="4">
        <f t="shared" si="26"/>
        <v>0.01083064079284668</v>
      </c>
      <c r="AG77" s="4">
        <f t="shared" si="27"/>
        <v>0.011711716651916504</v>
      </c>
      <c r="AH77" s="4">
        <f t="shared" si="28"/>
        <v>-0.0032432377338409424</v>
      </c>
      <c r="AI77" s="4">
        <f t="shared" si="29"/>
        <v>-0.013020724058151245</v>
      </c>
      <c r="AJ77" s="4">
        <f t="shared" si="30"/>
        <v>0.028187841176986694</v>
      </c>
      <c r="AK77" s="4">
        <f t="shared" si="31"/>
        <v>-0.014988452196121216</v>
      </c>
      <c r="AL77" s="4">
        <f t="shared" si="32"/>
        <v>0.014728695154190063</v>
      </c>
      <c r="AM77" s="4">
        <f t="shared" si="33"/>
        <v>-0.0027388036251068115</v>
      </c>
      <c r="AN77" s="4">
        <f t="shared" si="34"/>
        <v>-0.06552562117576599</v>
      </c>
      <c r="AO77" s="4">
        <f t="shared" si="35"/>
        <v>-0.03224384784698486</v>
      </c>
      <c r="AP77" s="4">
        <f t="shared" si="36"/>
        <v>-0.03769192099571228</v>
      </c>
      <c r="AQ77" s="4">
        <f t="shared" si="37"/>
        <v>-0.031760454177856445</v>
      </c>
      <c r="AR77" s="4">
        <f t="shared" si="38"/>
        <v>-0.009315967559814453</v>
      </c>
      <c r="AS77" s="4">
        <f t="shared" si="39"/>
        <v>0.012574344873428345</v>
      </c>
      <c r="AT77" s="4">
        <f t="shared" si="40"/>
        <v>-0.00021311640739440918</v>
      </c>
      <c r="AU77" s="4">
        <f t="shared" si="41"/>
        <v>0.01559913158416748</v>
      </c>
      <c r="AV77" s="4">
        <f t="shared" si="42"/>
        <v>0.010222107172012329</v>
      </c>
      <c r="AW77" s="4">
        <f t="shared" si="43"/>
        <v>-0.005995124578475952</v>
      </c>
      <c r="AX77" s="4">
        <f t="shared" si="44"/>
        <v>0.004857748746871948</v>
      </c>
      <c r="AY77" s="4">
        <f t="shared" si="45"/>
        <v>0.003941357135772705</v>
      </c>
      <c r="AZ77" s="4">
        <f t="shared" si="46"/>
        <v>0.005740523338317871</v>
      </c>
      <c r="BA77" s="4">
        <f t="shared" si="47"/>
        <v>0.0031144917011260986</v>
      </c>
      <c r="BB77" s="4">
        <v>-0.0067</v>
      </c>
      <c r="BC77" s="3">
        <v>-0.011760234832763672</v>
      </c>
      <c r="BD77" s="3">
        <v>-0.015000000000000013</v>
      </c>
      <c r="BE77" s="3">
        <f t="shared" si="48"/>
        <v>-0.023999999999999966</v>
      </c>
      <c r="BF77" s="3">
        <f t="shared" si="49"/>
        <v>0.006000000000000005</v>
      </c>
      <c r="BG77" s="3">
        <f t="shared" si="50"/>
        <v>0.0050000000000000044</v>
      </c>
      <c r="BH77" s="3">
        <v>0</v>
      </c>
      <c r="BI77" s="3">
        <v>0.01899999999999996</v>
      </c>
      <c r="BJ77" s="238">
        <v>-0.01100000000000001</v>
      </c>
      <c r="BK77" s="238">
        <v>-0.008000000000000007</v>
      </c>
    </row>
    <row r="78" spans="1:63" ht="12.75">
      <c r="A78" s="7">
        <v>32</v>
      </c>
      <c r="B78" s="6" t="str">
        <f t="shared" si="0"/>
        <v>Zacatecas</v>
      </c>
      <c r="C78" s="5" t="s">
        <v>4</v>
      </c>
      <c r="D78" s="5" t="s">
        <v>4</v>
      </c>
      <c r="E78" s="5" t="s">
        <v>4</v>
      </c>
      <c r="F78" s="5" t="s">
        <v>4</v>
      </c>
      <c r="G78" s="4">
        <f t="shared" si="1"/>
        <v>0.006864100694656372</v>
      </c>
      <c r="H78" s="4">
        <f t="shared" si="2"/>
        <v>0.019457310438156128</v>
      </c>
      <c r="I78" s="4">
        <f t="shared" si="3"/>
        <v>0.00957643985748291</v>
      </c>
      <c r="J78" s="4">
        <f t="shared" si="4"/>
        <v>0.017816781997680664</v>
      </c>
      <c r="K78" s="4">
        <f t="shared" si="5"/>
        <v>-0.004554927349090576</v>
      </c>
      <c r="L78" s="4">
        <f t="shared" si="6"/>
        <v>-0.0037352442741394043</v>
      </c>
      <c r="M78" s="4">
        <f t="shared" si="7"/>
        <v>-0.004726439714431763</v>
      </c>
      <c r="N78" s="4">
        <f t="shared" si="8"/>
        <v>0.0015896856784820557</v>
      </c>
      <c r="O78" s="4">
        <f t="shared" si="9"/>
        <v>-0.006452411413192749</v>
      </c>
      <c r="P78" s="4">
        <f t="shared" si="10"/>
        <v>0.00790366530418396</v>
      </c>
      <c r="Q78" s="4">
        <f t="shared" si="11"/>
        <v>-0.02296885848045349</v>
      </c>
      <c r="R78" s="4">
        <f t="shared" si="12"/>
        <v>-0.010431349277496338</v>
      </c>
      <c r="S78" s="4">
        <f t="shared" si="13"/>
        <v>-0.017447471618652344</v>
      </c>
      <c r="T78" s="4">
        <f t="shared" si="14"/>
        <v>-0.03948649764060974</v>
      </c>
      <c r="U78" s="4">
        <f t="shared" si="15"/>
        <v>0.0035791099071502686</v>
      </c>
      <c r="V78" s="4">
        <f t="shared" si="16"/>
        <v>-0.000994861125946045</v>
      </c>
      <c r="W78" s="4">
        <f t="shared" si="17"/>
        <v>-0.004776179790496826</v>
      </c>
      <c r="X78" s="4">
        <f t="shared" si="18"/>
        <v>0.006897449493408203</v>
      </c>
      <c r="Y78" s="4">
        <f t="shared" si="19"/>
        <v>0.0630195140838623</v>
      </c>
      <c r="Z78" s="4">
        <f t="shared" si="20"/>
        <v>0.0266263484954834</v>
      </c>
      <c r="AA78" s="4">
        <f t="shared" si="21"/>
        <v>0.05409839749336243</v>
      </c>
      <c r="AB78" s="4">
        <f t="shared" si="22"/>
        <v>0.00898095965385437</v>
      </c>
      <c r="AC78" s="4">
        <f t="shared" si="23"/>
        <v>-0.03058186173439026</v>
      </c>
      <c r="AD78" s="4">
        <f t="shared" si="24"/>
        <v>0.004335224628448486</v>
      </c>
      <c r="AE78" s="4">
        <f t="shared" si="25"/>
        <v>0.007613331079483032</v>
      </c>
      <c r="AF78" s="4">
        <f t="shared" si="26"/>
        <v>0.012012064456939697</v>
      </c>
      <c r="AG78" s="4">
        <f t="shared" si="27"/>
        <v>-0.0032365918159484863</v>
      </c>
      <c r="AH78" s="4">
        <f t="shared" si="28"/>
        <v>-0.01594647765159607</v>
      </c>
      <c r="AI78" s="4">
        <f t="shared" si="29"/>
        <v>0.010217726230621338</v>
      </c>
      <c r="AJ78" s="4">
        <f t="shared" si="30"/>
        <v>-0.012926369905471802</v>
      </c>
      <c r="AK78" s="4">
        <f t="shared" si="31"/>
        <v>-0.007651954889297485</v>
      </c>
      <c r="AL78" s="4">
        <f t="shared" si="32"/>
        <v>-0.03156834840774536</v>
      </c>
      <c r="AM78" s="4">
        <f t="shared" si="33"/>
        <v>-0.06191405653953552</v>
      </c>
      <c r="AN78" s="4">
        <f t="shared" si="34"/>
        <v>0.006497889757156372</v>
      </c>
      <c r="AO78" s="4">
        <f t="shared" si="35"/>
        <v>0.0002378523349761963</v>
      </c>
      <c r="AP78" s="4">
        <f t="shared" si="36"/>
        <v>0.010480731725692749</v>
      </c>
      <c r="AQ78" s="4">
        <f t="shared" si="37"/>
        <v>0.01398208737373352</v>
      </c>
      <c r="AR78" s="4">
        <f t="shared" si="38"/>
        <v>0.008761227130889893</v>
      </c>
      <c r="AS78" s="4">
        <f t="shared" si="39"/>
        <v>-0.011036068201065063</v>
      </c>
      <c r="AT78" s="4">
        <f t="shared" si="40"/>
        <v>0.019049763679504395</v>
      </c>
      <c r="AU78" s="4">
        <f t="shared" si="41"/>
        <v>-0.009283125400543213</v>
      </c>
      <c r="AV78" s="4">
        <f t="shared" si="42"/>
        <v>-0.02078840136528015</v>
      </c>
      <c r="AW78" s="4">
        <f t="shared" si="43"/>
        <v>-0.013453423976898193</v>
      </c>
      <c r="AX78" s="4">
        <f t="shared" si="44"/>
        <v>-0.04115206003189087</v>
      </c>
      <c r="AY78" s="4">
        <f t="shared" si="45"/>
        <v>-0.024885743856430054</v>
      </c>
      <c r="AZ78" s="4">
        <f t="shared" si="46"/>
        <v>-0.014483362436294556</v>
      </c>
      <c r="BA78" s="4">
        <f t="shared" si="47"/>
        <v>-0.006823062896728516</v>
      </c>
      <c r="BB78" s="4">
        <v>-0.0126</v>
      </c>
      <c r="BC78" s="3">
        <v>-0.021101653575897217</v>
      </c>
      <c r="BD78" s="3">
        <v>-0.02100000000000002</v>
      </c>
      <c r="BE78" s="3">
        <f t="shared" si="48"/>
        <v>-0.02100000000000002</v>
      </c>
      <c r="BF78" s="3">
        <f t="shared" si="49"/>
        <v>-0.0040000000000000036</v>
      </c>
      <c r="BG78" s="3">
        <f t="shared" si="50"/>
        <v>0.010000000000000009</v>
      </c>
      <c r="BH78" s="3">
        <v>0.007000000000000006</v>
      </c>
      <c r="BI78" s="3">
        <v>0.006000000000000005</v>
      </c>
      <c r="BJ78" s="238">
        <v>-0.0050000000000000044</v>
      </c>
      <c r="BK78" s="238">
        <v>-0.009000000000000008</v>
      </c>
    </row>
    <row r="79" spans="2:63" ht="12.75">
      <c r="B79" s="6" t="str">
        <f>B43</f>
        <v>Nacional</v>
      </c>
      <c r="C79" s="5" t="s">
        <v>4</v>
      </c>
      <c r="D79" s="5" t="s">
        <v>4</v>
      </c>
      <c r="E79" s="5" t="s">
        <v>4</v>
      </c>
      <c r="F79" s="5" t="s">
        <v>4</v>
      </c>
      <c r="G79" s="4">
        <f aca="true" t="shared" si="51" ref="G79:BA79">G43-C43</f>
        <v>-0.011171847581863403</v>
      </c>
      <c r="H79" s="4">
        <f t="shared" si="51"/>
        <v>-0.007240504026412964</v>
      </c>
      <c r="I79" s="4">
        <f t="shared" si="51"/>
        <v>-0.002061605453491211</v>
      </c>
      <c r="J79" s="4">
        <f t="shared" si="51"/>
        <v>-0.0037505626678466797</v>
      </c>
      <c r="K79" s="4">
        <f t="shared" si="51"/>
        <v>0.0006845295429229736</v>
      </c>
      <c r="L79" s="4">
        <f t="shared" si="51"/>
        <v>-0.003926336765289307</v>
      </c>
      <c r="M79" s="4">
        <f t="shared" si="51"/>
        <v>-0.006885141134262085</v>
      </c>
      <c r="N79" s="4">
        <f t="shared" si="51"/>
        <v>-0.003358900547027588</v>
      </c>
      <c r="O79" s="4">
        <f t="shared" si="51"/>
        <v>-0.0059514641761779785</v>
      </c>
      <c r="P79" s="4">
        <f t="shared" si="51"/>
        <v>-0.006032437086105347</v>
      </c>
      <c r="Q79" s="4">
        <f t="shared" si="51"/>
        <v>-0.00793600082397461</v>
      </c>
      <c r="R79" s="4">
        <f t="shared" si="51"/>
        <v>-0.011395096778869629</v>
      </c>
      <c r="S79" s="4">
        <f t="shared" si="51"/>
        <v>-0.013801544904708862</v>
      </c>
      <c r="T79" s="4">
        <f t="shared" si="51"/>
        <v>-0.0020673274993896484</v>
      </c>
      <c r="U79" s="4">
        <f t="shared" si="51"/>
        <v>-0.002977341413497925</v>
      </c>
      <c r="V79" s="4">
        <f t="shared" si="51"/>
        <v>-0.004563480615615845</v>
      </c>
      <c r="W79" s="4">
        <f t="shared" si="51"/>
        <v>0.0002473294734954834</v>
      </c>
      <c r="X79" s="4">
        <f t="shared" si="51"/>
        <v>-0.004307001829147339</v>
      </c>
      <c r="Y79" s="4">
        <f t="shared" si="51"/>
        <v>-0.007145673036575317</v>
      </c>
      <c r="Z79" s="4">
        <f t="shared" si="51"/>
        <v>-0.010804355144500732</v>
      </c>
      <c r="AA79" s="4">
        <f t="shared" si="51"/>
        <v>-0.014386236667633057</v>
      </c>
      <c r="AB79" s="4">
        <f t="shared" si="51"/>
        <v>-0.013980984687805176</v>
      </c>
      <c r="AC79" s="4">
        <f t="shared" si="51"/>
        <v>-0.001817852258682251</v>
      </c>
      <c r="AD79" s="4">
        <f t="shared" si="51"/>
        <v>0.0036435723304748535</v>
      </c>
      <c r="AE79" s="4">
        <f t="shared" si="51"/>
        <v>0.0027857720851898193</v>
      </c>
      <c r="AF79" s="4">
        <f t="shared" si="51"/>
        <v>0.003848850727081299</v>
      </c>
      <c r="AG79" s="4">
        <f t="shared" si="51"/>
        <v>-0.0007221102714538574</v>
      </c>
      <c r="AH79" s="4">
        <f t="shared" si="51"/>
        <v>-0.0021652579307556152</v>
      </c>
      <c r="AI79" s="4">
        <f t="shared" si="51"/>
        <v>0.0019264817237854004</v>
      </c>
      <c r="AJ79" s="4">
        <f t="shared" si="51"/>
        <v>-0.0007928609848022461</v>
      </c>
      <c r="AK79" s="4">
        <f t="shared" si="51"/>
        <v>-0.004122555255889893</v>
      </c>
      <c r="AL79" s="4">
        <f t="shared" si="51"/>
        <v>-0.002064049243927002</v>
      </c>
      <c r="AM79" s="4">
        <f t="shared" si="51"/>
        <v>-0.012661516666412354</v>
      </c>
      <c r="AN79" s="4">
        <f t="shared" si="51"/>
        <v>-0.01303178071975708</v>
      </c>
      <c r="AO79" s="4">
        <f t="shared" si="51"/>
        <v>-0.007937431335449219</v>
      </c>
      <c r="AP79" s="4">
        <f t="shared" si="51"/>
        <v>-0.008647441864013672</v>
      </c>
      <c r="AQ79" s="4">
        <f t="shared" si="51"/>
        <v>-0.001811981201171875</v>
      </c>
      <c r="AR79" s="4">
        <f t="shared" si="51"/>
        <v>0.0007368028163909912</v>
      </c>
      <c r="AS79" s="4">
        <f t="shared" si="51"/>
        <v>0.002665013074874878</v>
      </c>
      <c r="AT79" s="4">
        <f t="shared" si="51"/>
        <v>0.005868256092071533</v>
      </c>
      <c r="AU79" s="4">
        <f t="shared" si="51"/>
        <v>-0.0017730043997192246</v>
      </c>
      <c r="AV79" s="4">
        <f t="shared" si="51"/>
        <v>-0.0008746683597562477</v>
      </c>
      <c r="AW79" s="4">
        <f t="shared" si="51"/>
        <v>-0.006074845790863037</v>
      </c>
      <c r="AX79" s="4">
        <f t="shared" si="51"/>
        <v>-0.016570061445236206</v>
      </c>
      <c r="AY79" s="4">
        <f t="shared" si="51"/>
        <v>-0.009222204817352309</v>
      </c>
      <c r="AZ79" s="4">
        <f t="shared" si="51"/>
        <v>-0.006710022687912209</v>
      </c>
      <c r="BA79" s="4">
        <f t="shared" si="51"/>
        <v>-0.012626737356185913</v>
      </c>
      <c r="BB79" s="4">
        <v>-0.0067</v>
      </c>
      <c r="BC79" s="3">
        <v>-0.004966169595718384</v>
      </c>
      <c r="BD79" s="3">
        <v>-0.008000000000000007</v>
      </c>
      <c r="BE79" s="3">
        <f>(ROUND(BE43,3)-ROUND(BA43,3))</f>
        <v>-0.0050000000000000044</v>
      </c>
      <c r="BF79" s="3">
        <f>(ROUND(BF43,3)-ROUND(BB43,3))</f>
        <v>0</v>
      </c>
      <c r="BG79" s="3">
        <f>(ROUND(BG43,3)-ROUND(BC43,3))</f>
        <v>-0.0020000000000000018</v>
      </c>
      <c r="BH79" s="3">
        <v>0</v>
      </c>
      <c r="BI79" s="3">
        <v>0.0010000000000000009</v>
      </c>
      <c r="BJ79" s="238">
        <v>0.0020000000000000018</v>
      </c>
      <c r="BK79" s="238">
        <v>0.007000000000000006</v>
      </c>
    </row>
    <row r="84" ht="12.75">
      <c r="B84" s="2" t="s">
        <v>183</v>
      </c>
    </row>
    <row r="85" ht="15">
      <c r="B85" s="1" t="s">
        <v>3</v>
      </c>
    </row>
  </sheetData>
  <sheetProtection formatCells="0" formatColumns="0" formatRows="0"/>
  <mergeCells count="19">
    <mergeCell ref="BK8:BN8"/>
    <mergeCell ref="O4:P4"/>
    <mergeCell ref="O5:P5"/>
    <mergeCell ref="O6:P6"/>
    <mergeCell ref="BC8:BF8"/>
    <mergeCell ref="AY8:BB8"/>
    <mergeCell ref="AQ8:AT8"/>
    <mergeCell ref="S8:V8"/>
    <mergeCell ref="W8:Z8"/>
    <mergeCell ref="AA8:AD8"/>
    <mergeCell ref="AE8:AH8"/>
    <mergeCell ref="AI8:AL8"/>
    <mergeCell ref="AM8:AP8"/>
    <mergeCell ref="BG8:BJ8"/>
    <mergeCell ref="C8:F8"/>
    <mergeCell ref="G8:J8"/>
    <mergeCell ref="K8:N8"/>
    <mergeCell ref="O8:R8"/>
    <mergeCell ref="AU8:AX8"/>
  </mergeCells>
  <conditionalFormatting sqref="G10:AV41">
    <cfRule type="expression" priority="34" dxfId="3">
      <formula>AND(ROUND(G10,3)&lt;=ROUND(G$43,3),ROUND(G47,3)&gt;ROUND(G$79,3))</formula>
    </cfRule>
    <cfRule type="expression" priority="35" dxfId="2">
      <formula>AND(ROUND(G10,3)&lt;=ROUND(G$43,3),ROUND(G47,3)&lt;=ROUND(G$79,3))</formula>
    </cfRule>
    <cfRule type="expression" priority="36" dxfId="1">
      <formula>ROUND(G10,3)&gt;ROUND(G$43,3)</formula>
    </cfRule>
  </conditionalFormatting>
  <conditionalFormatting sqref="AW10">
    <cfRule type="expression" priority="31" dxfId="3">
      <formula>AND(ROUND(AW10,3)&lt;=ROUND(AW$43,3),ROUND(AW47,3)&gt;ROUND(AW$79,3))</formula>
    </cfRule>
    <cfRule type="expression" priority="32" dxfId="2">
      <formula>AND(ROUND(AW10,3)&lt;=ROUND(AW$43,3),ROUND(AW47,3)&lt;=ROUND(AW$79,3))</formula>
    </cfRule>
    <cfRule type="expression" priority="33" dxfId="1">
      <formula>ROUND(AW10,3)&gt;ROUND(AW$43,3)</formula>
    </cfRule>
  </conditionalFormatting>
  <conditionalFormatting sqref="AW11:AW41">
    <cfRule type="expression" priority="28" dxfId="3">
      <formula>AND(ROUND(AW11,3)&lt;=ROUND(AW$43,3),ROUND(AW48,3)&gt;ROUND(AW$79,3))</formula>
    </cfRule>
    <cfRule type="expression" priority="29" dxfId="2">
      <formula>AND(ROUND(AW11,3)&lt;=ROUND(AW$43,3),ROUND(AW48,3)&lt;=ROUND(AW$79,3))</formula>
    </cfRule>
    <cfRule type="expression" priority="30" dxfId="1">
      <formula>ROUND(AW11,3)&gt;ROUND(AW$43,3)</formula>
    </cfRule>
  </conditionalFormatting>
  <conditionalFormatting sqref="AX10:AX41">
    <cfRule type="expression" priority="25" dxfId="3">
      <formula>AND(ROUND(AX10,3)&lt;=ROUND(AX$43,3),ROUND(AX47,3)&gt;ROUND(AX$79,3))</formula>
    </cfRule>
    <cfRule type="expression" priority="26" dxfId="2">
      <formula>AND(ROUND(AX10,3)&lt;=ROUND(AX$43,3),ROUND(AX47,3)&lt;=ROUND(AX$79,3))</formula>
    </cfRule>
    <cfRule type="expression" priority="27" dxfId="1">
      <formula>ROUND(AX10,3)&gt;ROUND(AX$43,3)</formula>
    </cfRule>
  </conditionalFormatting>
  <conditionalFormatting sqref="AY10:AY41">
    <cfRule type="expression" priority="22" dxfId="3">
      <formula>AND(ROUND(AY10,3)&lt;=ROUND(AY$43,3),ROUND(AY47,3)&gt;ROUND(AY$79,3))</formula>
    </cfRule>
    <cfRule type="expression" priority="23" dxfId="2">
      <formula>AND(ROUND(AY10,3)&lt;=ROUND(AY$43,3),ROUND(AY47,3)&lt;=ROUND(AY$79,3))</formula>
    </cfRule>
    <cfRule type="expression" priority="24" dxfId="1">
      <formula>ROUND(AY10,3)&gt;ROUND(AY$43,3)</formula>
    </cfRule>
  </conditionalFormatting>
  <conditionalFormatting sqref="AZ10:AZ41">
    <cfRule type="expression" priority="19" dxfId="3">
      <formula>AND(ROUND(AZ10,3)&lt;=ROUND(AZ$43,3),ROUND(AZ47,3)&gt;ROUND(AZ$79,3))</formula>
    </cfRule>
    <cfRule type="expression" priority="20" dxfId="2">
      <formula>AND(ROUND(AZ10,3)&lt;=ROUND(AZ$43,3),ROUND(AZ47,3)&lt;=ROUND(AZ$79,3))</formula>
    </cfRule>
    <cfRule type="expression" priority="21" dxfId="1">
      <formula>ROUND(AZ10,3)&gt;ROUND(AZ$43,3)</formula>
    </cfRule>
  </conditionalFormatting>
  <conditionalFormatting sqref="BA10:BA41">
    <cfRule type="expression" priority="16" dxfId="3">
      <formula>AND(ROUND(BA10,3)&lt;=ROUND(BA$43,3),ROUND(BA47,3)&gt;ROUND(BA$79,3))</formula>
    </cfRule>
    <cfRule type="expression" priority="17" dxfId="2">
      <formula>AND(ROUND(BA10,3)&lt;=ROUND(BA$43,3),ROUND(BA47,3)&lt;=ROUND(BA$79,3))</formula>
    </cfRule>
    <cfRule type="expression" priority="18" dxfId="1">
      <formula>ROUND(BA10,3)&gt;ROUND(BA$43,3)</formula>
    </cfRule>
  </conditionalFormatting>
  <conditionalFormatting sqref="BB10:BB41">
    <cfRule type="expression" priority="13" dxfId="3">
      <formula>AND(ROUND(BB10,3)&lt;=ROUND(BB$43,3),ROUND(BB47,3)&gt;ROUND(BB$79,3))</formula>
    </cfRule>
    <cfRule type="expression" priority="14" dxfId="2">
      <formula>AND(ROUND(BB10,3)&lt;=ROUND(BB$43,3),ROUND(BB47,3)&lt;=ROUND(BB$79,3))</formula>
    </cfRule>
    <cfRule type="expression" priority="15" dxfId="1">
      <formula>ROUND(BB10,3)&gt;ROUND(BB$43,3)</formula>
    </cfRule>
  </conditionalFormatting>
  <conditionalFormatting sqref="BC10:BC41">
    <cfRule type="expression" priority="10" dxfId="3">
      <formula>AND(ROUND(BC10,3)&lt;=ROUND(BC$43,3),ROUND(BC47,3)&gt;ROUND(BC$79,3))</formula>
    </cfRule>
    <cfRule type="expression" priority="11" dxfId="2">
      <formula>AND(ROUND(BC10,3)&lt;=ROUND(BC$43,3),ROUND(BC47,3)&lt;=ROUND(BC$79,3))</formula>
    </cfRule>
    <cfRule type="expression" priority="12" dxfId="1">
      <formula>ROUND(BC10,3)&gt;ROUND(BC$43,3)</formula>
    </cfRule>
  </conditionalFormatting>
  <conditionalFormatting sqref="BD10:BD41">
    <cfRule type="expression" priority="7" dxfId="3">
      <formula>AND(ROUND(BD10,3)&lt;=ROUND(BD$43,3),ROUND(BD47,3)&gt;ROUND(BD$79,3))</formula>
    </cfRule>
    <cfRule type="expression" priority="8" dxfId="2">
      <formula>AND(ROUND(BD10,3)&lt;=ROUND(BD$43,3),ROUND(BD47,3)&lt;=ROUND(BD$79,3))</formula>
    </cfRule>
    <cfRule type="expression" priority="9" dxfId="1">
      <formula>ROUND(BD10,3)&gt;ROUND(BD$43,3)</formula>
    </cfRule>
  </conditionalFormatting>
  <conditionalFormatting sqref="BE10:BG41">
    <cfRule type="expression" priority="4" dxfId="3">
      <formula>AND(ROUND(BE10,3)&lt;=ROUND(BE$43,3),ROUND(BE47,3)&gt;ROUND(BE$79,3))</formula>
    </cfRule>
    <cfRule type="expression" priority="5" dxfId="2">
      <formula>AND(ROUND(BE10,3)&lt;=ROUND(BE$43,3),ROUND(BE47,3)&lt;=ROUND(BE$79,3))</formula>
    </cfRule>
    <cfRule type="expression" priority="6" dxfId="1">
      <formula>ROUND(BE10,3)&gt;ROUND(BE$43,3)</formula>
    </cfRule>
  </conditionalFormatting>
  <conditionalFormatting sqref="BH10:BH41">
    <cfRule type="expression" priority="1" dxfId="3">
      <formula>AND(ROUND(BH10,3)&lt;=ROUND(BH$43,3),ROUND(BH47,3)&gt;ROUND(BH$79,3))</formula>
    </cfRule>
    <cfRule type="expression" priority="2" dxfId="2">
      <formula>AND(ROUND(BH10,3)&lt;=ROUND(BH$43,3),ROUND(BH47,3)&lt;=ROUND(BH$79,3))</formula>
    </cfRule>
    <cfRule type="expression" priority="3" dxfId="1">
      <formula>ROUND(BH10,3)&gt;ROUND(BH$43,3)</formula>
    </cfRule>
  </conditionalFormatting>
  <hyperlinks>
    <hyperlink ref="C2" location="Indice!A1" display="Regresar al índice"/>
    <hyperlink ref="B85" r:id="rId1" display="https://mexicocomovamos.mx/?s=mcv_ni&amp;i=DES"/>
  </hyperlinks>
  <printOptions/>
  <pageMargins left="0.7" right="0.7" top="0.75" bottom="0.75" header="0.3" footer="0.3"/>
  <pageSetup horizontalDpi="600" verticalDpi="600" orientation="portrait" r:id="rId3"/>
  <drawing r:id="rId2"/>
</worksheet>
</file>

<file path=xl/worksheets/sheet4.xml><?xml version="1.0" encoding="utf-8"?>
<worksheet xmlns="http://schemas.openxmlformats.org/spreadsheetml/2006/main" xmlns:r="http://schemas.openxmlformats.org/officeDocument/2006/relationships">
  <dimension ref="B2:D38"/>
  <sheetViews>
    <sheetView zoomScalePageLayoutView="0" workbookViewId="0" topLeftCell="A4">
      <selection activeCell="A1" sqref="A1:IV3"/>
    </sheetView>
  </sheetViews>
  <sheetFormatPr defaultColWidth="11.421875" defaultRowHeight="15"/>
  <cols>
    <col min="2" max="2" width="24.57421875" style="37" customWidth="1"/>
    <col min="3" max="3" width="9.00390625" style="37" bestFit="1" customWidth="1"/>
    <col min="4" max="4" width="11.8515625" style="37" bestFit="1" customWidth="1"/>
  </cols>
  <sheetData>
    <row r="1" ht="16.5"/>
    <row r="2" ht="16.5">
      <c r="C2" s="40" t="s">
        <v>182</v>
      </c>
    </row>
    <row r="3" ht="16.5"/>
    <row r="4" ht="16.5">
      <c r="B4" s="38" t="s">
        <v>190</v>
      </c>
    </row>
    <row r="5" spans="3:4" ht="17.25" thickBot="1">
      <c r="C5" s="634">
        <v>2019</v>
      </c>
      <c r="D5" s="634"/>
    </row>
    <row r="6" spans="2:4" ht="15">
      <c r="B6" s="44" t="s">
        <v>185</v>
      </c>
      <c r="C6" s="45" t="s">
        <v>188</v>
      </c>
      <c r="D6" s="46" t="s">
        <v>189</v>
      </c>
    </row>
    <row r="7" spans="2:4" ht="17.25">
      <c r="B7" s="47" t="s">
        <v>99</v>
      </c>
      <c r="C7" s="48">
        <v>71.11186519040304</v>
      </c>
      <c r="D7" s="49">
        <v>3</v>
      </c>
    </row>
    <row r="8" spans="2:4" ht="17.25">
      <c r="B8" s="47" t="s">
        <v>98</v>
      </c>
      <c r="C8" s="48">
        <v>69.79269300437262</v>
      </c>
      <c r="D8" s="49">
        <v>10</v>
      </c>
    </row>
    <row r="9" spans="2:4" ht="17.25">
      <c r="B9" s="47" t="s">
        <v>97</v>
      </c>
      <c r="C9" s="48">
        <v>68.341394523611</v>
      </c>
      <c r="D9" s="49">
        <v>15</v>
      </c>
    </row>
    <row r="10" spans="2:4" ht="17.25">
      <c r="B10" s="47" t="s">
        <v>96</v>
      </c>
      <c r="C10" s="48">
        <v>69.5886128606537</v>
      </c>
      <c r="D10" s="49">
        <v>12</v>
      </c>
    </row>
    <row r="11" spans="2:4" ht="20.25">
      <c r="B11" s="50" t="s">
        <v>186</v>
      </c>
      <c r="C11" s="51">
        <v>70.36918320902497</v>
      </c>
      <c r="D11" s="52">
        <v>7</v>
      </c>
    </row>
    <row r="12" spans="2:4" ht="17.25">
      <c r="B12" s="47" t="s">
        <v>93</v>
      </c>
      <c r="C12" s="48">
        <v>61.586067641460396</v>
      </c>
      <c r="D12" s="49">
        <v>30</v>
      </c>
    </row>
    <row r="13" spans="2:4" ht="17.25">
      <c r="B13" s="47" t="s">
        <v>92</v>
      </c>
      <c r="C13" s="48">
        <v>69.30643266045139</v>
      </c>
      <c r="D13" s="49">
        <v>13</v>
      </c>
    </row>
    <row r="14" spans="2:4" ht="17.25">
      <c r="B14" s="47" t="s">
        <v>95</v>
      </c>
      <c r="C14" s="48">
        <v>66.97549103101592</v>
      </c>
      <c r="D14" s="49">
        <v>22</v>
      </c>
    </row>
    <row r="15" spans="2:4" ht="17.25">
      <c r="B15" s="47" t="s">
        <v>94</v>
      </c>
      <c r="C15" s="48">
        <v>69.72431824511604</v>
      </c>
      <c r="D15" s="49">
        <v>11</v>
      </c>
    </row>
    <row r="16" spans="2:4" ht="17.25">
      <c r="B16" s="47" t="s">
        <v>90</v>
      </c>
      <c r="C16" s="48">
        <v>68.05591139465407</v>
      </c>
      <c r="D16" s="49">
        <v>17</v>
      </c>
    </row>
    <row r="17" spans="2:4" ht="17.25">
      <c r="B17" s="47" t="s">
        <v>187</v>
      </c>
      <c r="C17" s="48">
        <v>67.56454281578804</v>
      </c>
      <c r="D17" s="49">
        <v>18</v>
      </c>
    </row>
    <row r="18" spans="2:4" ht="17.25">
      <c r="B18" s="47" t="s">
        <v>89</v>
      </c>
      <c r="C18" s="48">
        <v>67.25827113047673</v>
      </c>
      <c r="D18" s="49">
        <v>20</v>
      </c>
    </row>
    <row r="19" spans="2:4" ht="17.25">
      <c r="B19" s="47" t="s">
        <v>88</v>
      </c>
      <c r="C19" s="48">
        <v>58.856172361672016</v>
      </c>
      <c r="D19" s="49">
        <v>32</v>
      </c>
    </row>
    <row r="20" spans="2:4" ht="17.25">
      <c r="B20" s="47" t="s">
        <v>87</v>
      </c>
      <c r="C20" s="48">
        <v>65.18567609744706</v>
      </c>
      <c r="D20" s="49">
        <v>26</v>
      </c>
    </row>
    <row r="21" spans="2:4" ht="17.25">
      <c r="B21" s="47" t="s">
        <v>86</v>
      </c>
      <c r="C21" s="48">
        <v>70.27003780829715</v>
      </c>
      <c r="D21" s="49">
        <v>8</v>
      </c>
    </row>
    <row r="22" spans="2:4" ht="17.25">
      <c r="B22" s="47" t="s">
        <v>84</v>
      </c>
      <c r="C22" s="48">
        <v>66.0003094621521</v>
      </c>
      <c r="D22" s="49">
        <v>25</v>
      </c>
    </row>
    <row r="23" spans="2:4" ht="17.25">
      <c r="B23" s="47" t="s">
        <v>83</v>
      </c>
      <c r="C23" s="48">
        <v>68.21110443986373</v>
      </c>
      <c r="D23" s="49">
        <v>16</v>
      </c>
    </row>
    <row r="24" spans="2:4" ht="17.25">
      <c r="B24" s="47" t="s">
        <v>82</v>
      </c>
      <c r="C24" s="48">
        <v>67.26801246323667</v>
      </c>
      <c r="D24" s="49">
        <v>19</v>
      </c>
    </row>
    <row r="25" spans="2:4" ht="17.25">
      <c r="B25" s="47" t="s">
        <v>81</v>
      </c>
      <c r="C25" s="48">
        <v>73.85066029016537</v>
      </c>
      <c r="D25" s="49">
        <v>1</v>
      </c>
    </row>
    <row r="26" spans="2:4" ht="17.25">
      <c r="B26" s="47" t="s">
        <v>80</v>
      </c>
      <c r="C26" s="48">
        <v>60.15695192917719</v>
      </c>
      <c r="D26" s="49">
        <v>31</v>
      </c>
    </row>
    <row r="27" spans="2:4" ht="17.25">
      <c r="B27" s="47" t="s">
        <v>79</v>
      </c>
      <c r="C27" s="48">
        <v>66.32002135159466</v>
      </c>
      <c r="D27" s="49">
        <v>23</v>
      </c>
    </row>
    <row r="28" spans="2:4" ht="17.25">
      <c r="B28" s="47" t="s">
        <v>78</v>
      </c>
      <c r="C28" s="48">
        <v>73.08450803313323</v>
      </c>
      <c r="D28" s="49">
        <v>2</v>
      </c>
    </row>
    <row r="29" spans="2:4" ht="17.25">
      <c r="B29" s="47" t="s">
        <v>77</v>
      </c>
      <c r="C29" s="48">
        <v>70.04713271807941</v>
      </c>
      <c r="D29" s="49">
        <v>9</v>
      </c>
    </row>
    <row r="30" spans="2:4" ht="17.25">
      <c r="B30" s="47" t="s">
        <v>76</v>
      </c>
      <c r="C30" s="48">
        <v>67.11303822616733</v>
      </c>
      <c r="D30" s="49">
        <v>21</v>
      </c>
    </row>
    <row r="31" spans="2:4" ht="17.25">
      <c r="B31" s="47" t="s">
        <v>75</v>
      </c>
      <c r="C31" s="48">
        <v>71.07061013808098</v>
      </c>
      <c r="D31" s="49">
        <v>4</v>
      </c>
    </row>
    <row r="32" spans="2:4" ht="17.25">
      <c r="B32" s="47" t="s">
        <v>74</v>
      </c>
      <c r="C32" s="48">
        <v>70.99437948351002</v>
      </c>
      <c r="D32" s="49">
        <v>5</v>
      </c>
    </row>
    <row r="33" spans="2:4" ht="17.25">
      <c r="B33" s="47" t="s">
        <v>73</v>
      </c>
      <c r="C33" s="48">
        <v>63.06011678176393</v>
      </c>
      <c r="D33" s="49">
        <v>28</v>
      </c>
    </row>
    <row r="34" spans="2:4" ht="17.25">
      <c r="B34" s="47" t="s">
        <v>72</v>
      </c>
      <c r="C34" s="48">
        <v>68.84059226464052</v>
      </c>
      <c r="D34" s="49">
        <v>14</v>
      </c>
    </row>
    <row r="35" spans="2:4" ht="17.25">
      <c r="B35" s="47" t="s">
        <v>71</v>
      </c>
      <c r="C35" s="48">
        <v>64.96550585787251</v>
      </c>
      <c r="D35" s="49">
        <v>27</v>
      </c>
    </row>
    <row r="36" spans="2:4" ht="17.25">
      <c r="B36" s="47" t="s">
        <v>70</v>
      </c>
      <c r="C36" s="48">
        <v>62.126543582909505</v>
      </c>
      <c r="D36" s="49">
        <v>29</v>
      </c>
    </row>
    <row r="37" spans="2:4" ht="17.25">
      <c r="B37" s="47" t="s">
        <v>69</v>
      </c>
      <c r="C37" s="48">
        <v>70.86152635685313</v>
      </c>
      <c r="D37" s="49">
        <v>6</v>
      </c>
    </row>
    <row r="38" spans="2:4" ht="17.25">
      <c r="B38" s="47" t="s">
        <v>68</v>
      </c>
      <c r="C38" s="48">
        <v>66.09379780777763</v>
      </c>
      <c r="D38" s="49">
        <v>24</v>
      </c>
    </row>
  </sheetData>
  <sheetProtection/>
  <mergeCells count="1">
    <mergeCell ref="C5:D5"/>
  </mergeCells>
  <conditionalFormatting sqref="C7:C37">
    <cfRule type="colorScale" priority="4" dxfId="0">
      <colorScale>
        <cfvo type="min" val="0"/>
        <cfvo type="percentile" val="50"/>
        <cfvo type="max"/>
        <color rgb="FFF8696B"/>
        <color rgb="FFFFEB84"/>
        <color rgb="FF63BE7B"/>
      </colorScale>
    </cfRule>
  </conditionalFormatting>
  <conditionalFormatting sqref="C38">
    <cfRule type="colorScale" priority="3" dxfId="0">
      <colorScale>
        <cfvo type="min" val="0"/>
        <cfvo type="percentile" val="50"/>
        <cfvo type="max"/>
        <color rgb="FFF8696B"/>
        <color rgb="FFFFEB84"/>
        <color rgb="FF63BE7B"/>
      </colorScale>
    </cfRule>
  </conditionalFormatting>
  <conditionalFormatting sqref="C7:C38">
    <cfRule type="colorScale" priority="2" dxfId="0">
      <colorScale>
        <cfvo type="min" val="0"/>
        <cfvo type="percentile" val="50"/>
        <cfvo type="max"/>
        <color rgb="FFF8696B"/>
        <color rgb="FFFFEB84"/>
        <color rgb="FF63BE7B"/>
      </colorScale>
    </cfRule>
  </conditionalFormatting>
  <conditionalFormatting sqref="D7:D38">
    <cfRule type="cellIs" priority="1" dxfId="37" operator="equal">
      <formula>1</formula>
    </cfRule>
  </conditionalFormatting>
  <hyperlinks>
    <hyperlink ref="C2" location="Indice!A1" display="Regresar al índice"/>
  </hyperlinks>
  <printOptions/>
  <pageMargins left="0.7" right="0.7" top="0.75" bottom="0.75" header="0.3" footer="0.3"/>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B2:W27"/>
  <sheetViews>
    <sheetView zoomScalePageLayoutView="0" workbookViewId="0" topLeftCell="A8">
      <selection activeCell="C2" activeCellId="1" sqref="E1 C2"/>
    </sheetView>
  </sheetViews>
  <sheetFormatPr defaultColWidth="11.421875" defaultRowHeight="15"/>
  <cols>
    <col min="2" max="2" width="79.57421875" style="37" customWidth="1"/>
    <col min="3" max="8" width="11.421875" style="37" customWidth="1"/>
    <col min="9" max="9" width="4.28125" style="37" customWidth="1"/>
    <col min="10" max="15" width="11.421875" style="56" customWidth="1"/>
    <col min="16" max="16" width="3.7109375" style="56" customWidth="1"/>
    <col min="17" max="23" width="11.421875" style="37" customWidth="1"/>
  </cols>
  <sheetData>
    <row r="1" ht="16.5"/>
    <row r="2" ht="16.5">
      <c r="C2" s="40" t="s">
        <v>182</v>
      </c>
    </row>
    <row r="3" spans="3:22" ht="17.25" thickBot="1">
      <c r="C3" s="617" t="s">
        <v>214</v>
      </c>
      <c r="D3" s="617"/>
      <c r="E3" s="617"/>
      <c r="F3" s="617"/>
      <c r="G3" s="617"/>
      <c r="H3" s="617"/>
      <c r="I3" s="617"/>
      <c r="J3" s="617"/>
      <c r="K3" s="617"/>
      <c r="L3" s="617"/>
      <c r="M3" s="617"/>
      <c r="N3" s="617"/>
      <c r="O3" s="617"/>
      <c r="P3" s="617"/>
      <c r="Q3" s="617"/>
      <c r="R3" s="617"/>
      <c r="S3" s="617"/>
      <c r="T3" s="617"/>
      <c r="U3" s="617"/>
      <c r="V3" s="617"/>
    </row>
    <row r="4" spans="2:22" ht="16.5">
      <c r="B4" s="37" t="s">
        <v>193</v>
      </c>
      <c r="C4" s="635" t="s">
        <v>215</v>
      </c>
      <c r="D4" s="636"/>
      <c r="E4" s="636"/>
      <c r="F4" s="636"/>
      <c r="G4" s="636"/>
      <c r="H4" s="637"/>
      <c r="I4" s="61"/>
      <c r="J4" s="638" t="s">
        <v>216</v>
      </c>
      <c r="K4" s="639"/>
      <c r="L4" s="639"/>
      <c r="M4" s="639"/>
      <c r="N4" s="639"/>
      <c r="O4" s="640"/>
      <c r="P4" s="57"/>
      <c r="Q4" s="635" t="s">
        <v>217</v>
      </c>
      <c r="R4" s="636"/>
      <c r="S4" s="636"/>
      <c r="T4" s="636"/>
      <c r="U4" s="636"/>
      <c r="V4" s="637"/>
    </row>
    <row r="5" spans="2:23" s="35" customFormat="1" ht="15.75" thickBot="1">
      <c r="B5" s="92" t="s">
        <v>218</v>
      </c>
      <c r="C5" s="64">
        <v>2008</v>
      </c>
      <c r="D5" s="62">
        <v>2010</v>
      </c>
      <c r="E5" s="62">
        <v>2012</v>
      </c>
      <c r="F5" s="62">
        <v>2014</v>
      </c>
      <c r="G5" s="62">
        <v>2016</v>
      </c>
      <c r="H5" s="65">
        <v>2018</v>
      </c>
      <c r="I5" s="62"/>
      <c r="J5" s="75">
        <v>2008</v>
      </c>
      <c r="K5" s="63">
        <v>2010</v>
      </c>
      <c r="L5" s="63">
        <v>2012</v>
      </c>
      <c r="M5" s="63">
        <v>2014</v>
      </c>
      <c r="N5" s="63">
        <v>2016</v>
      </c>
      <c r="O5" s="76">
        <v>2018</v>
      </c>
      <c r="P5" s="63"/>
      <c r="Q5" s="64">
        <v>2008</v>
      </c>
      <c r="R5" s="62">
        <v>2010</v>
      </c>
      <c r="S5" s="62">
        <v>2012</v>
      </c>
      <c r="T5" s="62">
        <v>2014</v>
      </c>
      <c r="U5" s="62">
        <v>2016</v>
      </c>
      <c r="V5" s="65">
        <v>2018</v>
      </c>
      <c r="W5" s="38"/>
    </row>
    <row r="6" spans="2:22" ht="16.5">
      <c r="B6" s="38" t="s">
        <v>192</v>
      </c>
      <c r="C6" s="66"/>
      <c r="D6" s="67"/>
      <c r="E6" s="67"/>
      <c r="F6" s="67"/>
      <c r="G6" s="67"/>
      <c r="H6" s="68"/>
      <c r="J6" s="77"/>
      <c r="K6" s="78"/>
      <c r="L6" s="78"/>
      <c r="M6" s="78"/>
      <c r="N6" s="78"/>
      <c r="O6" s="79"/>
      <c r="Q6" s="66"/>
      <c r="R6" s="67"/>
      <c r="S6" s="67"/>
      <c r="T6" s="67"/>
      <c r="U6" s="67"/>
      <c r="V6" s="68"/>
    </row>
    <row r="7" spans="2:22" ht="16.5">
      <c r="B7" s="53" t="s">
        <v>194</v>
      </c>
      <c r="C7" s="69">
        <v>27.6</v>
      </c>
      <c r="D7" s="70">
        <v>28.5</v>
      </c>
      <c r="E7" s="67">
        <v>28.9</v>
      </c>
      <c r="F7" s="70">
        <v>28.4</v>
      </c>
      <c r="G7" s="70">
        <v>27.6</v>
      </c>
      <c r="H7" s="71">
        <v>30.6</v>
      </c>
      <c r="I7" s="55"/>
      <c r="J7" s="80">
        <v>2465.7</v>
      </c>
      <c r="K7" s="81">
        <v>2537.2</v>
      </c>
      <c r="L7" s="81">
        <v>2565.3</v>
      </c>
      <c r="M7" s="81">
        <v>2502.5</v>
      </c>
      <c r="N7" s="81">
        <v>2434.4</v>
      </c>
      <c r="O7" s="82">
        <v>2682.7</v>
      </c>
      <c r="P7" s="58"/>
      <c r="Q7" s="69">
        <v>2.2</v>
      </c>
      <c r="R7" s="70">
        <v>2.1</v>
      </c>
      <c r="S7" s="70">
        <v>2</v>
      </c>
      <c r="T7" s="70">
        <v>1.8</v>
      </c>
      <c r="U7" s="70">
        <v>1.8</v>
      </c>
      <c r="V7" s="68">
        <v>1.8</v>
      </c>
    </row>
    <row r="8" spans="2:22" ht="16.5">
      <c r="B8" s="54" t="s">
        <v>195</v>
      </c>
      <c r="C8" s="69">
        <v>25.5</v>
      </c>
      <c r="D8" s="70">
        <v>26.4</v>
      </c>
      <c r="E8" s="70">
        <v>26.4</v>
      </c>
      <c r="F8" s="70">
        <v>26.7</v>
      </c>
      <c r="G8" s="70">
        <v>25.8</v>
      </c>
      <c r="H8" s="71">
        <v>28.8</v>
      </c>
      <c r="I8" s="55"/>
      <c r="J8" s="80">
        <v>2276.6</v>
      </c>
      <c r="K8" s="81">
        <v>2344.8</v>
      </c>
      <c r="L8" s="81">
        <v>2346.6</v>
      </c>
      <c r="M8" s="81">
        <v>2351.9</v>
      </c>
      <c r="N8" s="81">
        <v>2279.3</v>
      </c>
      <c r="O8" s="82">
        <v>2529.4</v>
      </c>
      <c r="P8" s="58"/>
      <c r="Q8" s="69">
        <v>2.1</v>
      </c>
      <c r="R8" s="70">
        <v>2</v>
      </c>
      <c r="S8" s="70">
        <v>1.8</v>
      </c>
      <c r="T8" s="70">
        <v>1.7</v>
      </c>
      <c r="U8" s="70">
        <v>1.7</v>
      </c>
      <c r="V8" s="68">
        <v>1.7</v>
      </c>
    </row>
    <row r="9" spans="2:22" ht="16.5">
      <c r="B9" s="54" t="s">
        <v>196</v>
      </c>
      <c r="C9" s="69">
        <v>2.1</v>
      </c>
      <c r="D9" s="70">
        <v>2.2</v>
      </c>
      <c r="E9" s="70">
        <v>2.2</v>
      </c>
      <c r="F9" s="70">
        <v>1.7</v>
      </c>
      <c r="G9" s="70">
        <v>1.8</v>
      </c>
      <c r="H9" s="71">
        <v>1.7</v>
      </c>
      <c r="I9" s="55"/>
      <c r="J9" s="80">
        <v>189.1</v>
      </c>
      <c r="K9" s="81">
        <v>192.4</v>
      </c>
      <c r="L9" s="81">
        <v>219</v>
      </c>
      <c r="M9" s="81">
        <v>150.5</v>
      </c>
      <c r="N9" s="81">
        <v>155.1</v>
      </c>
      <c r="O9" s="82">
        <v>153.3</v>
      </c>
      <c r="P9" s="58"/>
      <c r="Q9" s="69">
        <v>3.5</v>
      </c>
      <c r="R9" s="70">
        <v>3.5</v>
      </c>
      <c r="S9" s="70">
        <v>3.4</v>
      </c>
      <c r="T9" s="70">
        <v>3.2</v>
      </c>
      <c r="U9" s="70">
        <v>3.3</v>
      </c>
      <c r="V9" s="68">
        <v>3.2</v>
      </c>
    </row>
    <row r="10" spans="2:22" ht="16.5">
      <c r="B10" s="53" t="s">
        <v>197</v>
      </c>
      <c r="C10" s="69">
        <v>36.1</v>
      </c>
      <c r="D10" s="70">
        <v>34.4</v>
      </c>
      <c r="E10" s="70">
        <v>32.4</v>
      </c>
      <c r="F10" s="70">
        <v>28.8</v>
      </c>
      <c r="G10" s="70">
        <v>28.9</v>
      </c>
      <c r="H10" s="71">
        <v>28.8</v>
      </c>
      <c r="I10" s="55"/>
      <c r="J10" s="80">
        <v>3219.6</v>
      </c>
      <c r="K10" s="81">
        <v>3055.8</v>
      </c>
      <c r="L10" s="81">
        <v>2872.1</v>
      </c>
      <c r="M10" s="81">
        <v>2465.5</v>
      </c>
      <c r="N10" s="81">
        <v>2548.6</v>
      </c>
      <c r="O10" s="82">
        <v>2490.8</v>
      </c>
      <c r="P10" s="58"/>
      <c r="Q10" s="69">
        <v>1.8</v>
      </c>
      <c r="R10" s="70">
        <v>1.8</v>
      </c>
      <c r="S10" s="70">
        <v>1.6</v>
      </c>
      <c r="T10" s="70">
        <v>1.6</v>
      </c>
      <c r="U10" s="70">
        <v>1.6</v>
      </c>
      <c r="V10" s="68">
        <v>1.6</v>
      </c>
    </row>
    <row r="11" spans="2:22" ht="16.5">
      <c r="B11" s="53" t="s">
        <v>198</v>
      </c>
      <c r="C11" s="69">
        <v>5</v>
      </c>
      <c r="D11" s="70">
        <v>5.4</v>
      </c>
      <c r="E11" s="70">
        <v>6.6</v>
      </c>
      <c r="F11" s="70">
        <v>8</v>
      </c>
      <c r="G11" s="70">
        <v>6.8</v>
      </c>
      <c r="H11" s="71">
        <v>7.8</v>
      </c>
      <c r="I11" s="55"/>
      <c r="J11" s="80">
        <v>449.6</v>
      </c>
      <c r="K11" s="81">
        <v>481.5</v>
      </c>
      <c r="L11" s="81">
        <v>585.1</v>
      </c>
      <c r="M11" s="81">
        <v>706.2</v>
      </c>
      <c r="N11" s="81">
        <v>599.3</v>
      </c>
      <c r="O11" s="82">
        <v>681.7</v>
      </c>
      <c r="P11" s="58"/>
      <c r="Q11" s="69">
        <v>0</v>
      </c>
      <c r="R11" s="70">
        <v>0</v>
      </c>
      <c r="S11" s="70">
        <v>0</v>
      </c>
      <c r="T11" s="70">
        <v>0</v>
      </c>
      <c r="U11" s="70">
        <v>0</v>
      </c>
      <c r="V11" s="71">
        <v>0</v>
      </c>
    </row>
    <row r="12" spans="2:22" ht="16.5">
      <c r="B12" s="53" t="s">
        <v>199</v>
      </c>
      <c r="C12" s="69">
        <v>31.3</v>
      </c>
      <c r="D12" s="70">
        <v>31.7</v>
      </c>
      <c r="E12" s="70">
        <v>32.1</v>
      </c>
      <c r="F12" s="70">
        <v>35.7</v>
      </c>
      <c r="G12" s="70">
        <v>36.7</v>
      </c>
      <c r="H12" s="71">
        <v>33.3</v>
      </c>
      <c r="I12" s="55"/>
      <c r="J12" s="80">
        <v>2794.4</v>
      </c>
      <c r="K12" s="81">
        <v>2814.1</v>
      </c>
      <c r="L12" s="81">
        <v>2852.2</v>
      </c>
      <c r="M12" s="81">
        <v>3146</v>
      </c>
      <c r="N12" s="81">
        <v>3239.5</v>
      </c>
      <c r="O12" s="82">
        <v>2926.1</v>
      </c>
      <c r="P12" s="58"/>
      <c r="Q12" s="69">
        <v>0</v>
      </c>
      <c r="R12" s="70">
        <v>0</v>
      </c>
      <c r="S12" s="70">
        <v>0</v>
      </c>
      <c r="T12" s="70">
        <v>0</v>
      </c>
      <c r="U12" s="70">
        <v>0</v>
      </c>
      <c r="V12" s="71">
        <v>0</v>
      </c>
    </row>
    <row r="13" spans="2:22" ht="16.5">
      <c r="B13" s="38" t="s">
        <v>200</v>
      </c>
      <c r="C13" s="69"/>
      <c r="D13" s="70"/>
      <c r="E13" s="70"/>
      <c r="F13" s="70"/>
      <c r="G13" s="70"/>
      <c r="H13" s="71"/>
      <c r="I13" s="55"/>
      <c r="J13" s="80"/>
      <c r="K13" s="81"/>
      <c r="L13" s="81"/>
      <c r="M13" s="81"/>
      <c r="N13" s="81"/>
      <c r="O13" s="82"/>
      <c r="P13" s="58"/>
      <c r="Q13" s="69"/>
      <c r="R13" s="70"/>
      <c r="S13" s="70"/>
      <c r="T13" s="70"/>
      <c r="U13" s="70"/>
      <c r="V13" s="71"/>
    </row>
    <row r="14" spans="2:22" ht="16.5">
      <c r="B14" s="53" t="s">
        <v>201</v>
      </c>
      <c r="C14" s="69">
        <v>63.7</v>
      </c>
      <c r="D14" s="70">
        <v>62.9</v>
      </c>
      <c r="E14" s="70">
        <v>61.3</v>
      </c>
      <c r="F14" s="70">
        <v>56.3</v>
      </c>
      <c r="G14" s="70">
        <v>56.5</v>
      </c>
      <c r="H14" s="71">
        <v>58.9</v>
      </c>
      <c r="I14" s="55"/>
      <c r="J14" s="80">
        <v>5683.3</v>
      </c>
      <c r="K14" s="81">
        <v>5592.9</v>
      </c>
      <c r="L14" s="81">
        <v>543.4</v>
      </c>
      <c r="M14" s="81">
        <v>4967.9</v>
      </c>
      <c r="N14" s="81">
        <v>4983</v>
      </c>
      <c r="O14" s="82">
        <v>5173.5</v>
      </c>
      <c r="P14" s="58"/>
      <c r="Q14" s="69">
        <v>2</v>
      </c>
      <c r="R14" s="70">
        <v>1.9</v>
      </c>
      <c r="S14" s="70">
        <v>1.8</v>
      </c>
      <c r="T14" s="70">
        <v>1.7</v>
      </c>
      <c r="U14" s="70">
        <v>1.7</v>
      </c>
      <c r="V14" s="71">
        <v>1.7</v>
      </c>
    </row>
    <row r="15" spans="2:22" ht="16.5">
      <c r="B15" s="53" t="s">
        <v>202</v>
      </c>
      <c r="C15" s="69">
        <v>14.6</v>
      </c>
      <c r="D15" s="70">
        <v>13.4</v>
      </c>
      <c r="E15" s="70">
        <v>9.2</v>
      </c>
      <c r="F15" s="70">
        <v>6.8</v>
      </c>
      <c r="G15" s="70">
        <v>6.8</v>
      </c>
      <c r="H15" s="71">
        <v>7.4</v>
      </c>
      <c r="I15" s="55"/>
      <c r="J15" s="80">
        <v>1307.6</v>
      </c>
      <c r="K15" s="81">
        <v>1194.9</v>
      </c>
      <c r="L15" s="81">
        <v>814.2</v>
      </c>
      <c r="M15" s="81">
        <v>597.3</v>
      </c>
      <c r="N15" s="81">
        <v>604.3</v>
      </c>
      <c r="O15" s="82">
        <v>649.9</v>
      </c>
      <c r="P15" s="58"/>
      <c r="Q15" s="69">
        <v>3.3</v>
      </c>
      <c r="R15" s="70">
        <v>3.3</v>
      </c>
      <c r="S15" s="70">
        <v>3.3</v>
      </c>
      <c r="T15" s="70">
        <v>3.2</v>
      </c>
      <c r="U15" s="70">
        <v>3.2</v>
      </c>
      <c r="V15" s="71">
        <v>3.2</v>
      </c>
    </row>
    <row r="16" spans="2:22" ht="16.5">
      <c r="B16" s="38" t="s">
        <v>203</v>
      </c>
      <c r="C16" s="69"/>
      <c r="D16" s="70"/>
      <c r="E16" s="70"/>
      <c r="F16" s="70"/>
      <c r="G16" s="70"/>
      <c r="H16" s="71"/>
      <c r="I16" s="55"/>
      <c r="J16" s="80"/>
      <c r="K16" s="81"/>
      <c r="L16" s="81"/>
      <c r="M16" s="81"/>
      <c r="N16" s="81"/>
      <c r="O16" s="82"/>
      <c r="P16" s="58"/>
      <c r="Q16" s="69"/>
      <c r="R16" s="70"/>
      <c r="S16" s="70"/>
      <c r="T16" s="70"/>
      <c r="U16" s="70"/>
      <c r="V16" s="71"/>
    </row>
    <row r="17" spans="2:22" ht="16.5">
      <c r="B17" s="53" t="s">
        <v>204</v>
      </c>
      <c r="C17" s="69">
        <v>10.6</v>
      </c>
      <c r="D17" s="70">
        <v>9.5</v>
      </c>
      <c r="E17" s="67">
        <v>9.2</v>
      </c>
      <c r="F17" s="70">
        <v>8.8</v>
      </c>
      <c r="G17" s="70">
        <v>8.4</v>
      </c>
      <c r="H17" s="71">
        <v>8.1</v>
      </c>
      <c r="I17" s="55"/>
      <c r="J17" s="80">
        <v>948.3</v>
      </c>
      <c r="K17" s="81">
        <v>847.4</v>
      </c>
      <c r="L17" s="81">
        <v>813.9</v>
      </c>
      <c r="M17" s="81">
        <v>779.5</v>
      </c>
      <c r="N17" s="81">
        <v>744.3</v>
      </c>
      <c r="O17" s="82">
        <v>712.9</v>
      </c>
      <c r="P17" s="58"/>
      <c r="Q17" s="69">
        <v>2.5</v>
      </c>
      <c r="R17" s="70">
        <v>2.4</v>
      </c>
      <c r="S17" s="70">
        <v>2.3</v>
      </c>
      <c r="T17" s="70">
        <v>2.1</v>
      </c>
      <c r="U17" s="70">
        <v>2.1</v>
      </c>
      <c r="V17" s="71">
        <v>2.1</v>
      </c>
    </row>
    <row r="18" spans="2:22" ht="16.5">
      <c r="B18" s="53" t="s">
        <v>205</v>
      </c>
      <c r="C18" s="69">
        <v>36.3</v>
      </c>
      <c r="D18" s="70">
        <v>32.5</v>
      </c>
      <c r="E18" s="70">
        <v>23.4</v>
      </c>
      <c r="F18" s="70">
        <v>19.9</v>
      </c>
      <c r="G18" s="70">
        <v>19.6</v>
      </c>
      <c r="H18" s="71">
        <v>20.1</v>
      </c>
      <c r="I18" s="55"/>
      <c r="J18" s="80">
        <v>3245.3</v>
      </c>
      <c r="K18" s="81">
        <v>2885.4</v>
      </c>
      <c r="L18" s="81">
        <v>2072.8</v>
      </c>
      <c r="M18" s="81">
        <v>1759.1</v>
      </c>
      <c r="N18" s="81">
        <v>1732.1</v>
      </c>
      <c r="O18" s="82">
        <v>1761.3</v>
      </c>
      <c r="P18" s="58"/>
      <c r="Q18" s="69">
        <v>2.5</v>
      </c>
      <c r="R18" s="70">
        <v>2.4</v>
      </c>
      <c r="S18" s="70">
        <v>2.3</v>
      </c>
      <c r="T18" s="70">
        <v>2.2</v>
      </c>
      <c r="U18" s="70">
        <v>2.2</v>
      </c>
      <c r="V18" s="71">
        <v>2.3</v>
      </c>
    </row>
    <row r="19" spans="2:22" ht="16.5">
      <c r="B19" s="53" t="s">
        <v>206</v>
      </c>
      <c r="C19" s="69">
        <v>52.9</v>
      </c>
      <c r="D19" s="70">
        <v>52.4</v>
      </c>
      <c r="E19" s="70">
        <v>52.5</v>
      </c>
      <c r="F19" s="70">
        <v>46.3</v>
      </c>
      <c r="G19" s="70">
        <v>47</v>
      </c>
      <c r="H19" s="71">
        <v>48.3</v>
      </c>
      <c r="I19" s="55"/>
      <c r="J19" s="80">
        <v>4725.6</v>
      </c>
      <c r="K19" s="81">
        <v>4656.6</v>
      </c>
      <c r="L19" s="81">
        <v>4660.2</v>
      </c>
      <c r="M19" s="81">
        <v>4081.8</v>
      </c>
      <c r="N19" s="81">
        <v>4150.2</v>
      </c>
      <c r="O19" s="82">
        <v>4245.5</v>
      </c>
      <c r="P19" s="58"/>
      <c r="Q19" s="69">
        <v>2.1</v>
      </c>
      <c r="R19" s="70">
        <v>2.1</v>
      </c>
      <c r="S19" s="70">
        <v>1.8</v>
      </c>
      <c r="T19" s="70">
        <v>1.8</v>
      </c>
      <c r="U19" s="70">
        <v>1.8</v>
      </c>
      <c r="V19" s="71">
        <v>1.8</v>
      </c>
    </row>
    <row r="20" spans="2:22" ht="16.5">
      <c r="B20" s="53" t="s">
        <v>207</v>
      </c>
      <c r="C20" s="69">
        <v>6.3</v>
      </c>
      <c r="D20" s="70">
        <v>7.6</v>
      </c>
      <c r="E20" s="70">
        <v>6.4</v>
      </c>
      <c r="F20" s="70">
        <v>5.4</v>
      </c>
      <c r="G20" s="70">
        <v>5.9</v>
      </c>
      <c r="H20" s="71">
        <v>5.1</v>
      </c>
      <c r="I20" s="55"/>
      <c r="J20" s="80">
        <v>564.2</v>
      </c>
      <c r="K20" s="81">
        <v>672.3</v>
      </c>
      <c r="L20" s="81">
        <v>570.3</v>
      </c>
      <c r="M20" s="81">
        <v>480.2</v>
      </c>
      <c r="N20" s="81">
        <v>521.2</v>
      </c>
      <c r="O20" s="82">
        <v>445.9</v>
      </c>
      <c r="P20" s="58"/>
      <c r="Q20" s="69">
        <v>3.2</v>
      </c>
      <c r="R20" s="70">
        <v>2.9</v>
      </c>
      <c r="S20" s="70">
        <v>2.8</v>
      </c>
      <c r="T20" s="70">
        <v>2.5</v>
      </c>
      <c r="U20" s="70">
        <v>2.5</v>
      </c>
      <c r="V20" s="71">
        <v>2.5</v>
      </c>
    </row>
    <row r="21" spans="2:22" ht="16.5">
      <c r="B21" s="53" t="s">
        <v>208</v>
      </c>
      <c r="C21" s="69">
        <v>4.1</v>
      </c>
      <c r="D21" s="70">
        <v>3.9</v>
      </c>
      <c r="E21" s="70">
        <v>3</v>
      </c>
      <c r="F21" s="70">
        <v>1.7</v>
      </c>
      <c r="G21" s="70">
        <v>2.1</v>
      </c>
      <c r="H21" s="71">
        <v>2.9</v>
      </c>
      <c r="I21" s="55"/>
      <c r="J21" s="80">
        <v>365.6</v>
      </c>
      <c r="K21" s="81">
        <v>348.8</v>
      </c>
      <c r="L21" s="81">
        <v>270.3</v>
      </c>
      <c r="M21" s="81">
        <v>145.7</v>
      </c>
      <c r="N21" s="81">
        <v>184.7</v>
      </c>
      <c r="O21" s="82">
        <v>256.3</v>
      </c>
      <c r="P21" s="58"/>
      <c r="Q21" s="69">
        <v>2.9</v>
      </c>
      <c r="R21" s="70">
        <v>2.9</v>
      </c>
      <c r="S21" s="70">
        <v>3.2</v>
      </c>
      <c r="T21" s="70">
        <v>2.8</v>
      </c>
      <c r="U21" s="70">
        <v>2.8</v>
      </c>
      <c r="V21" s="71">
        <v>2.6</v>
      </c>
    </row>
    <row r="22" spans="2:22" ht="16.5">
      <c r="B22" s="53" t="s">
        <v>209</v>
      </c>
      <c r="C22" s="69">
        <v>15.6</v>
      </c>
      <c r="D22" s="70">
        <v>15.5</v>
      </c>
      <c r="E22" s="70">
        <v>13</v>
      </c>
      <c r="F22" s="70">
        <v>11.7</v>
      </c>
      <c r="G22" s="70">
        <v>11.5</v>
      </c>
      <c r="H22" s="71">
        <v>13.9</v>
      </c>
      <c r="I22" s="55"/>
      <c r="J22" s="80">
        <v>1390.5</v>
      </c>
      <c r="K22" s="81">
        <v>1381.3</v>
      </c>
      <c r="L22" s="81">
        <v>1157.5</v>
      </c>
      <c r="M22" s="81">
        <v>1031.5</v>
      </c>
      <c r="N22" s="81">
        <v>1014.2</v>
      </c>
      <c r="O22" s="82">
        <v>1218</v>
      </c>
      <c r="P22" s="58"/>
      <c r="Q22" s="69">
        <v>2.6</v>
      </c>
      <c r="R22" s="70">
        <v>2.6</v>
      </c>
      <c r="S22" s="70">
        <v>2.5</v>
      </c>
      <c r="T22" s="70">
        <v>2.2</v>
      </c>
      <c r="U22" s="70">
        <v>2.2</v>
      </c>
      <c r="V22" s="71">
        <v>2.1</v>
      </c>
    </row>
    <row r="23" spans="2:23" ht="16.5">
      <c r="B23" s="38" t="s">
        <v>210</v>
      </c>
      <c r="C23" s="69"/>
      <c r="D23" s="70"/>
      <c r="E23" s="70"/>
      <c r="F23" s="70"/>
      <c r="G23" s="70"/>
      <c r="H23" s="71"/>
      <c r="I23" s="55"/>
      <c r="J23" s="80"/>
      <c r="K23" s="81"/>
      <c r="L23" s="81"/>
      <c r="M23" s="81"/>
      <c r="N23" s="81"/>
      <c r="O23" s="82"/>
      <c r="P23" s="59"/>
      <c r="Q23" s="86"/>
      <c r="R23" s="87"/>
      <c r="S23" s="87"/>
      <c r="T23" s="87"/>
      <c r="U23" s="87"/>
      <c r="V23" s="88"/>
      <c r="W23" s="60"/>
    </row>
    <row r="24" spans="2:23" ht="16.5">
      <c r="B24" s="53" t="s">
        <v>211</v>
      </c>
      <c r="C24" s="69">
        <v>5.3</v>
      </c>
      <c r="D24" s="70">
        <v>6</v>
      </c>
      <c r="E24" s="70">
        <v>6.9</v>
      </c>
      <c r="F24" s="70">
        <v>8.2</v>
      </c>
      <c r="G24" s="70">
        <v>7.5</v>
      </c>
      <c r="H24" s="71">
        <v>7.8</v>
      </c>
      <c r="I24" s="55"/>
      <c r="J24" s="80">
        <v>471.8</v>
      </c>
      <c r="K24" s="81">
        <v>532.2</v>
      </c>
      <c r="L24" s="81">
        <v>610</v>
      </c>
      <c r="M24" s="81">
        <v>723.3</v>
      </c>
      <c r="N24" s="81">
        <v>665.3</v>
      </c>
      <c r="O24" s="82">
        <v>687.7</v>
      </c>
      <c r="P24" s="59"/>
      <c r="Q24" s="86">
        <v>2.3</v>
      </c>
      <c r="R24" s="87">
        <v>2.2</v>
      </c>
      <c r="S24" s="87">
        <v>2.1</v>
      </c>
      <c r="T24" s="87">
        <v>1.8</v>
      </c>
      <c r="U24" s="87">
        <v>1.8</v>
      </c>
      <c r="V24" s="88">
        <v>1.7</v>
      </c>
      <c r="W24" s="60"/>
    </row>
    <row r="25" spans="2:23" ht="17.25" thickBot="1">
      <c r="B25" s="53" t="s">
        <v>212</v>
      </c>
      <c r="C25" s="72">
        <v>32.6</v>
      </c>
      <c r="D25" s="73">
        <v>34</v>
      </c>
      <c r="E25" s="73">
        <v>35.5</v>
      </c>
      <c r="F25" s="73">
        <v>36.4</v>
      </c>
      <c r="G25" s="73">
        <v>34.4</v>
      </c>
      <c r="H25" s="74">
        <v>38.3</v>
      </c>
      <c r="I25" s="55"/>
      <c r="J25" s="83">
        <v>2915.3</v>
      </c>
      <c r="K25" s="84">
        <v>3018.6</v>
      </c>
      <c r="L25" s="84">
        <v>3150.4</v>
      </c>
      <c r="M25" s="84">
        <v>3208.6</v>
      </c>
      <c r="N25" s="84">
        <v>3033.7</v>
      </c>
      <c r="O25" s="85">
        <v>3364.4</v>
      </c>
      <c r="P25" s="59"/>
      <c r="Q25" s="89">
        <v>1.8</v>
      </c>
      <c r="R25" s="90">
        <v>1.8</v>
      </c>
      <c r="S25" s="90">
        <v>1.6</v>
      </c>
      <c r="T25" s="90">
        <v>1.4</v>
      </c>
      <c r="U25" s="90">
        <v>1.4</v>
      </c>
      <c r="V25" s="91">
        <v>1.4</v>
      </c>
      <c r="W25" s="60"/>
    </row>
    <row r="26" spans="3:21" ht="16.5">
      <c r="C26" s="55"/>
      <c r="D26" s="55"/>
      <c r="E26" s="55"/>
      <c r="F26" s="55"/>
      <c r="G26" s="55"/>
      <c r="H26" s="55"/>
      <c r="I26" s="55"/>
      <c r="J26" s="58"/>
      <c r="K26" s="58"/>
      <c r="L26" s="58"/>
      <c r="M26" s="58"/>
      <c r="N26" s="58"/>
      <c r="O26" s="58"/>
      <c r="P26" s="58"/>
      <c r="Q26" s="55"/>
      <c r="R26" s="55"/>
      <c r="S26" s="55"/>
      <c r="T26" s="55"/>
      <c r="U26" s="55"/>
    </row>
    <row r="27" ht="16.5">
      <c r="B27" s="37" t="s">
        <v>213</v>
      </c>
    </row>
  </sheetData>
  <sheetProtection/>
  <mergeCells count="4">
    <mergeCell ref="C4:H4"/>
    <mergeCell ref="J4:O4"/>
    <mergeCell ref="Q4:V4"/>
    <mergeCell ref="C3:V3"/>
  </mergeCells>
  <hyperlinks>
    <hyperlink ref="C2" location="Indice!A1" display="Regresar al índice"/>
  </hyperlink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B3:N18"/>
  <sheetViews>
    <sheetView zoomScale="120" zoomScaleNormal="120" zoomScalePageLayoutView="0" workbookViewId="0" topLeftCell="A2">
      <selection activeCell="C19" sqref="C19"/>
    </sheetView>
  </sheetViews>
  <sheetFormatPr defaultColWidth="11.421875" defaultRowHeight="15"/>
  <cols>
    <col min="2" max="2" width="91.8515625" style="94" customWidth="1"/>
    <col min="3" max="10" width="13.421875" style="95" bestFit="1" customWidth="1"/>
    <col min="11" max="11" width="13.7109375" style="0" bestFit="1" customWidth="1"/>
  </cols>
  <sheetData>
    <row r="1" ht="15"/>
    <row r="2" ht="15"/>
    <row r="3" ht="15" thickBot="1">
      <c r="B3" s="97" t="s">
        <v>182</v>
      </c>
    </row>
    <row r="4" spans="3:14" ht="13.5">
      <c r="C4" s="641">
        <v>2018</v>
      </c>
      <c r="D4" s="642"/>
      <c r="E4" s="642"/>
      <c r="F4" s="643"/>
      <c r="G4" s="641">
        <v>2019</v>
      </c>
      <c r="H4" s="642"/>
      <c r="I4" s="642"/>
      <c r="J4" s="643"/>
      <c r="K4" s="641">
        <v>2020</v>
      </c>
      <c r="L4" s="642"/>
      <c r="M4" s="642"/>
      <c r="N4" s="643"/>
    </row>
    <row r="5" spans="3:14" ht="15">
      <c r="C5" s="257" t="s">
        <v>236</v>
      </c>
      <c r="D5" s="113" t="s">
        <v>237</v>
      </c>
      <c r="E5" s="113" t="s">
        <v>238</v>
      </c>
      <c r="F5" s="258" t="s">
        <v>239</v>
      </c>
      <c r="G5" s="257" t="s">
        <v>236</v>
      </c>
      <c r="H5" s="113" t="s">
        <v>237</v>
      </c>
      <c r="I5" s="113" t="s">
        <v>238</v>
      </c>
      <c r="J5" s="258" t="s">
        <v>239</v>
      </c>
      <c r="K5" s="257" t="s">
        <v>236</v>
      </c>
      <c r="L5" s="113" t="s">
        <v>237</v>
      </c>
      <c r="M5" s="113" t="s">
        <v>238</v>
      </c>
      <c r="N5" s="258" t="s">
        <v>239</v>
      </c>
    </row>
    <row r="6" spans="2:14" ht="15">
      <c r="B6" s="249" t="s">
        <v>271</v>
      </c>
      <c r="C6" s="98">
        <v>7195186</v>
      </c>
      <c r="D6" s="99">
        <v>7222236</v>
      </c>
      <c r="E6" s="99">
        <v>7178392</v>
      </c>
      <c r="F6" s="100">
        <v>7195608</v>
      </c>
      <c r="G6" s="98">
        <v>7235438</v>
      </c>
      <c r="H6" s="99">
        <v>7254429</v>
      </c>
      <c r="I6" s="99">
        <v>7242750</v>
      </c>
      <c r="J6" s="100">
        <v>7243424</v>
      </c>
      <c r="K6" s="98">
        <v>7255303</v>
      </c>
      <c r="L6" s="256"/>
      <c r="M6" s="256"/>
      <c r="N6" s="111"/>
    </row>
    <row r="7" spans="2:14" ht="15">
      <c r="B7" s="248" t="s">
        <v>270</v>
      </c>
      <c r="C7" s="98">
        <v>4366890</v>
      </c>
      <c r="D7" s="99">
        <v>4511258</v>
      </c>
      <c r="E7" s="99">
        <v>4480285</v>
      </c>
      <c r="F7" s="100">
        <v>4440317</v>
      </c>
      <c r="G7" s="98">
        <v>4457852</v>
      </c>
      <c r="H7" s="99">
        <v>4527377</v>
      </c>
      <c r="I7" s="99">
        <v>4524703</v>
      </c>
      <c r="J7" s="100">
        <v>4514470</v>
      </c>
      <c r="K7" s="98">
        <v>4418646</v>
      </c>
      <c r="L7" s="256"/>
      <c r="M7" s="256"/>
      <c r="N7" s="111"/>
    </row>
    <row r="8" spans="2:14" ht="15">
      <c r="B8" s="96" t="s">
        <v>264</v>
      </c>
      <c r="C8" s="98">
        <v>4206922</v>
      </c>
      <c r="D8" s="99">
        <v>4279410</v>
      </c>
      <c r="E8" s="99">
        <v>4275110</v>
      </c>
      <c r="F8" s="100">
        <v>4212542</v>
      </c>
      <c r="G8" s="98">
        <v>4246706</v>
      </c>
      <c r="H8" s="99">
        <v>4294085</v>
      </c>
      <c r="I8" s="99">
        <v>4299221</v>
      </c>
      <c r="J8" s="100">
        <v>4284110</v>
      </c>
      <c r="K8" s="98">
        <v>4207307</v>
      </c>
      <c r="L8" s="256"/>
      <c r="M8" s="256"/>
      <c r="N8" s="111"/>
    </row>
    <row r="9" spans="2:14" ht="15">
      <c r="B9" s="250" t="s">
        <v>265</v>
      </c>
      <c r="C9" s="101">
        <v>2296219</v>
      </c>
      <c r="D9" s="102">
        <v>2348731</v>
      </c>
      <c r="E9" s="102">
        <v>2403754</v>
      </c>
      <c r="F9" s="103">
        <v>2359770</v>
      </c>
      <c r="G9" s="101">
        <v>2392263</v>
      </c>
      <c r="H9" s="102">
        <v>2448612</v>
      </c>
      <c r="I9" s="102">
        <v>2431384</v>
      </c>
      <c r="J9" s="103">
        <v>2373096</v>
      </c>
      <c r="K9" s="101">
        <v>2342660</v>
      </c>
      <c r="L9" s="256"/>
      <c r="M9" s="256"/>
      <c r="N9" s="111"/>
    </row>
    <row r="10" spans="2:14" ht="15">
      <c r="B10" s="250" t="s">
        <v>266</v>
      </c>
      <c r="C10" s="101">
        <v>1910703</v>
      </c>
      <c r="D10" s="102">
        <v>1930679</v>
      </c>
      <c r="E10" s="102">
        <v>1871356</v>
      </c>
      <c r="F10" s="103">
        <v>1852772</v>
      </c>
      <c r="G10" s="101">
        <v>1854443</v>
      </c>
      <c r="H10" s="102">
        <v>1845473</v>
      </c>
      <c r="I10" s="102">
        <v>1867837</v>
      </c>
      <c r="J10" s="103">
        <v>1911014</v>
      </c>
      <c r="K10" s="101">
        <v>1864647</v>
      </c>
      <c r="L10" s="256"/>
      <c r="M10" s="256"/>
      <c r="N10" s="111"/>
    </row>
    <row r="11" spans="2:14" s="35" customFormat="1" ht="15">
      <c r="B11" s="96" t="s">
        <v>272</v>
      </c>
      <c r="C11" s="98">
        <v>159968</v>
      </c>
      <c r="D11" s="99">
        <v>231848</v>
      </c>
      <c r="E11" s="99">
        <v>205175</v>
      </c>
      <c r="F11" s="100">
        <v>227775</v>
      </c>
      <c r="G11" s="98">
        <v>211146</v>
      </c>
      <c r="H11" s="99">
        <v>233292</v>
      </c>
      <c r="I11" s="99">
        <v>225482</v>
      </c>
      <c r="J11" s="100">
        <v>230360</v>
      </c>
      <c r="K11" s="98">
        <v>211339</v>
      </c>
      <c r="L11" s="253"/>
      <c r="M11" s="253"/>
      <c r="N11" s="266"/>
    </row>
    <row r="12" spans="2:14" ht="15">
      <c r="B12" s="250" t="s">
        <v>273</v>
      </c>
      <c r="C12" s="259">
        <v>88512</v>
      </c>
      <c r="D12" s="254">
        <v>130944</v>
      </c>
      <c r="E12" s="254">
        <v>116631</v>
      </c>
      <c r="F12" s="260">
        <v>136944</v>
      </c>
      <c r="G12" s="259">
        <v>120806</v>
      </c>
      <c r="H12" s="254">
        <v>132167</v>
      </c>
      <c r="I12" s="254">
        <v>131724</v>
      </c>
      <c r="J12" s="260">
        <v>139082</v>
      </c>
      <c r="K12" s="259">
        <v>132755</v>
      </c>
      <c r="L12" s="102"/>
      <c r="M12" s="256"/>
      <c r="N12" s="111"/>
    </row>
    <row r="13" spans="2:14" ht="15">
      <c r="B13" s="250" t="s">
        <v>274</v>
      </c>
      <c r="C13" s="259">
        <v>71456</v>
      </c>
      <c r="D13" s="254">
        <v>100904</v>
      </c>
      <c r="E13" s="254">
        <v>88544</v>
      </c>
      <c r="F13" s="260">
        <v>90831</v>
      </c>
      <c r="G13" s="259">
        <v>90340</v>
      </c>
      <c r="H13" s="254">
        <v>101125</v>
      </c>
      <c r="I13" s="254">
        <v>93758</v>
      </c>
      <c r="J13" s="260">
        <v>91278</v>
      </c>
      <c r="K13" s="259">
        <v>78584</v>
      </c>
      <c r="L13" s="256"/>
      <c r="M13" s="256"/>
      <c r="N13" s="111"/>
    </row>
    <row r="14" spans="2:14" ht="15">
      <c r="B14" s="248" t="s">
        <v>240</v>
      </c>
      <c r="C14" s="261">
        <v>2828296</v>
      </c>
      <c r="D14" s="255">
        <v>2710978</v>
      </c>
      <c r="E14" s="255">
        <v>2698107</v>
      </c>
      <c r="F14" s="262">
        <v>2755291</v>
      </c>
      <c r="G14" s="261">
        <v>2777586</v>
      </c>
      <c r="H14" s="255">
        <v>2727052</v>
      </c>
      <c r="I14" s="255">
        <v>2718047</v>
      </c>
      <c r="J14" s="262">
        <v>2728954</v>
      </c>
      <c r="K14" s="261">
        <v>2836657</v>
      </c>
      <c r="L14" s="256"/>
      <c r="M14" s="256"/>
      <c r="N14" s="111"/>
    </row>
    <row r="15" spans="2:14" ht="15">
      <c r="B15" s="250" t="s">
        <v>241</v>
      </c>
      <c r="C15" s="259">
        <v>519102</v>
      </c>
      <c r="D15" s="254">
        <v>466249</v>
      </c>
      <c r="E15" s="254">
        <v>400460</v>
      </c>
      <c r="F15" s="260">
        <v>461097</v>
      </c>
      <c r="G15" s="259">
        <v>410299</v>
      </c>
      <c r="H15" s="254">
        <v>440616</v>
      </c>
      <c r="I15" s="254">
        <v>408473</v>
      </c>
      <c r="J15" s="260">
        <v>468250</v>
      </c>
      <c r="K15" s="259">
        <v>546676</v>
      </c>
      <c r="L15" s="256"/>
      <c r="M15" s="256"/>
      <c r="N15" s="111"/>
    </row>
    <row r="16" spans="2:14" ht="15.75" thickBot="1">
      <c r="B16" s="250" t="s">
        <v>242</v>
      </c>
      <c r="C16" s="263">
        <v>2309194</v>
      </c>
      <c r="D16" s="264">
        <v>2244729</v>
      </c>
      <c r="E16" s="264">
        <v>2297647</v>
      </c>
      <c r="F16" s="265">
        <v>2294194</v>
      </c>
      <c r="G16" s="263">
        <v>2367287</v>
      </c>
      <c r="H16" s="264">
        <v>2286436</v>
      </c>
      <c r="I16" s="264">
        <v>2309574</v>
      </c>
      <c r="J16" s="265">
        <v>2260704</v>
      </c>
      <c r="K16" s="263">
        <v>2289981</v>
      </c>
      <c r="L16" s="267"/>
      <c r="M16" s="267"/>
      <c r="N16" s="268"/>
    </row>
    <row r="18" spans="2:3" ht="15">
      <c r="B18" s="740" t="s">
        <v>650</v>
      </c>
      <c r="C18" s="740"/>
    </row>
  </sheetData>
  <sheetProtection/>
  <mergeCells count="4">
    <mergeCell ref="C4:F4"/>
    <mergeCell ref="G4:J4"/>
    <mergeCell ref="B18:C18"/>
    <mergeCell ref="K4:N4"/>
  </mergeCells>
  <hyperlinks>
    <hyperlink ref="B3" location="Indice!A1" display="Regresar al índice"/>
  </hyperlink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B3:N39"/>
  <sheetViews>
    <sheetView zoomScalePageLayoutView="0" workbookViewId="0" topLeftCell="A1">
      <pane xSplit="2" ySplit="5" topLeftCell="C22" activePane="bottomRight" state="frozen"/>
      <selection pane="topLeft" activeCell="A1" sqref="A1"/>
      <selection pane="topRight" activeCell="C1" sqref="C1"/>
      <selection pane="bottomLeft" activeCell="A6" sqref="A6"/>
      <selection pane="bottomRight" activeCell="B35" sqref="B35"/>
    </sheetView>
  </sheetViews>
  <sheetFormatPr defaultColWidth="11.421875" defaultRowHeight="15"/>
  <cols>
    <col min="1" max="1" width="11.421875" style="95" customWidth="1"/>
    <col min="2" max="2" width="72.00390625" style="95" customWidth="1"/>
    <col min="3" max="11" width="13.421875" style="95" bestFit="1" customWidth="1"/>
    <col min="12" max="16384" width="11.421875" style="95" customWidth="1"/>
  </cols>
  <sheetData>
    <row r="1" ht="13.5"/>
    <row r="2" ht="13.5"/>
    <row r="3" ht="14.25" thickBot="1">
      <c r="B3" s="269" t="s">
        <v>182</v>
      </c>
    </row>
    <row r="4" spans="3:14" ht="14.25" thickBot="1">
      <c r="C4" s="641">
        <v>2018</v>
      </c>
      <c r="D4" s="642"/>
      <c r="E4" s="642"/>
      <c r="F4" s="642"/>
      <c r="G4" s="641">
        <v>2019</v>
      </c>
      <c r="H4" s="642"/>
      <c r="I4" s="642"/>
      <c r="J4" s="643"/>
      <c r="K4" s="642">
        <v>2020</v>
      </c>
      <c r="L4" s="642"/>
      <c r="M4" s="642"/>
      <c r="N4" s="643"/>
    </row>
    <row r="5" spans="3:14" ht="14.25" thickBot="1">
      <c r="C5" s="113" t="s">
        <v>236</v>
      </c>
      <c r="D5" s="113" t="s">
        <v>237</v>
      </c>
      <c r="E5" s="113" t="s">
        <v>238</v>
      </c>
      <c r="F5" s="273" t="s">
        <v>239</v>
      </c>
      <c r="G5" s="257" t="s">
        <v>236</v>
      </c>
      <c r="H5" s="113" t="s">
        <v>237</v>
      </c>
      <c r="I5" s="113" t="s">
        <v>238</v>
      </c>
      <c r="J5" s="273" t="s">
        <v>239</v>
      </c>
      <c r="K5" s="274" t="s">
        <v>236</v>
      </c>
      <c r="L5" s="275" t="s">
        <v>237</v>
      </c>
      <c r="M5" s="275" t="s">
        <v>238</v>
      </c>
      <c r="N5" s="276" t="s">
        <v>239</v>
      </c>
    </row>
    <row r="6" spans="2:14" ht="13.5">
      <c r="B6" s="144" t="s">
        <v>264</v>
      </c>
      <c r="C6" s="114">
        <v>4206922</v>
      </c>
      <c r="D6" s="115">
        <v>4279410</v>
      </c>
      <c r="E6" s="115">
        <v>4275110</v>
      </c>
      <c r="F6" s="115">
        <v>4212542</v>
      </c>
      <c r="G6" s="114">
        <v>4246706</v>
      </c>
      <c r="H6" s="115">
        <v>4294085</v>
      </c>
      <c r="I6" s="115">
        <v>4299221</v>
      </c>
      <c r="J6" s="115">
        <v>4284110</v>
      </c>
      <c r="K6" s="114">
        <v>4207307</v>
      </c>
      <c r="L6" s="270"/>
      <c r="M6" s="270"/>
      <c r="N6" s="117"/>
    </row>
    <row r="7" spans="2:14" ht="13.5">
      <c r="B7" s="145" t="s">
        <v>265</v>
      </c>
      <c r="C7" s="101">
        <v>2296219</v>
      </c>
      <c r="D7" s="102">
        <v>2348731</v>
      </c>
      <c r="E7" s="102">
        <v>2403754</v>
      </c>
      <c r="F7" s="102">
        <v>2359770</v>
      </c>
      <c r="G7" s="101">
        <v>2392263</v>
      </c>
      <c r="H7" s="102">
        <v>2448612</v>
      </c>
      <c r="I7" s="102">
        <v>2431384</v>
      </c>
      <c r="J7" s="102">
        <v>2373096</v>
      </c>
      <c r="K7" s="101">
        <v>2342660</v>
      </c>
      <c r="L7" s="271"/>
      <c r="M7" s="271"/>
      <c r="N7" s="108"/>
    </row>
    <row r="8" spans="2:14" ht="13.5">
      <c r="B8" s="145" t="s">
        <v>266</v>
      </c>
      <c r="C8" s="101">
        <v>1910703</v>
      </c>
      <c r="D8" s="102">
        <v>1930679</v>
      </c>
      <c r="E8" s="102">
        <v>1871356</v>
      </c>
      <c r="F8" s="102">
        <v>1852772</v>
      </c>
      <c r="G8" s="101">
        <v>1854443</v>
      </c>
      <c r="H8" s="102">
        <v>1845473</v>
      </c>
      <c r="I8" s="102">
        <v>1867837</v>
      </c>
      <c r="J8" s="102">
        <v>1911014</v>
      </c>
      <c r="K8" s="101">
        <v>1864647</v>
      </c>
      <c r="L8" s="271"/>
      <c r="M8" s="271"/>
      <c r="N8" s="108"/>
    </row>
    <row r="9" spans="2:14" ht="13.5">
      <c r="B9" s="146" t="s">
        <v>267</v>
      </c>
      <c r="C9" s="98">
        <v>1180495</v>
      </c>
      <c r="D9" s="99">
        <v>1223925</v>
      </c>
      <c r="E9" s="99">
        <v>1225541</v>
      </c>
      <c r="F9" s="99">
        <v>1236066</v>
      </c>
      <c r="G9" s="98">
        <v>1297444</v>
      </c>
      <c r="H9" s="99">
        <v>1362285</v>
      </c>
      <c r="I9" s="99">
        <v>1317741</v>
      </c>
      <c r="J9" s="99">
        <v>1288284</v>
      </c>
      <c r="K9" s="98">
        <v>1218480</v>
      </c>
      <c r="L9" s="271"/>
      <c r="M9" s="271"/>
      <c r="N9" s="108"/>
    </row>
    <row r="10" spans="2:14" ht="13.5">
      <c r="B10" s="145" t="s">
        <v>268</v>
      </c>
      <c r="C10" s="101">
        <v>738273</v>
      </c>
      <c r="D10" s="102">
        <v>752715</v>
      </c>
      <c r="E10" s="102">
        <v>772518</v>
      </c>
      <c r="F10" s="102">
        <v>781845</v>
      </c>
      <c r="G10" s="101">
        <v>812189</v>
      </c>
      <c r="H10" s="102">
        <v>851774</v>
      </c>
      <c r="I10" s="102">
        <v>820661</v>
      </c>
      <c r="J10" s="102">
        <v>785591</v>
      </c>
      <c r="K10" s="101">
        <v>769629</v>
      </c>
      <c r="L10" s="271"/>
      <c r="M10" s="271"/>
      <c r="N10" s="108"/>
    </row>
    <row r="11" spans="2:14" ht="13.5">
      <c r="B11" s="145" t="s">
        <v>269</v>
      </c>
      <c r="C11" s="101">
        <v>442222</v>
      </c>
      <c r="D11" s="102">
        <v>471210</v>
      </c>
      <c r="E11" s="102">
        <v>453023</v>
      </c>
      <c r="F11" s="102">
        <v>454221</v>
      </c>
      <c r="G11" s="101">
        <v>485255</v>
      </c>
      <c r="H11" s="102">
        <v>510511</v>
      </c>
      <c r="I11" s="102">
        <v>497080</v>
      </c>
      <c r="J11" s="102">
        <v>502693</v>
      </c>
      <c r="K11" s="101">
        <v>448851</v>
      </c>
      <c r="L11" s="271"/>
      <c r="M11" s="271"/>
      <c r="N11" s="108"/>
    </row>
    <row r="12" spans="2:14" ht="13.5">
      <c r="B12" s="146" t="s">
        <v>278</v>
      </c>
      <c r="C12" s="104">
        <f>C6-C9</f>
        <v>3026427</v>
      </c>
      <c r="D12" s="105">
        <f aca="true" t="shared" si="0" ref="D12:I12">D6-D9</f>
        <v>3055485</v>
      </c>
      <c r="E12" s="105">
        <f t="shared" si="0"/>
        <v>3049569</v>
      </c>
      <c r="F12" s="105">
        <f t="shared" si="0"/>
        <v>2976476</v>
      </c>
      <c r="G12" s="104">
        <f t="shared" si="0"/>
        <v>2949262</v>
      </c>
      <c r="H12" s="105">
        <f t="shared" si="0"/>
        <v>2931800</v>
      </c>
      <c r="I12" s="105">
        <f t="shared" si="0"/>
        <v>2981480</v>
      </c>
      <c r="J12" s="105">
        <f>J6-J9</f>
        <v>2995826</v>
      </c>
      <c r="K12" s="104">
        <f>K6-K9</f>
        <v>2988827</v>
      </c>
      <c r="L12" s="271"/>
      <c r="M12" s="271"/>
      <c r="N12" s="108"/>
    </row>
    <row r="13" spans="2:14" ht="13.5">
      <c r="B13" s="145" t="s">
        <v>279</v>
      </c>
      <c r="C13" s="106">
        <f>C7-C10</f>
        <v>1557946</v>
      </c>
      <c r="D13" s="107">
        <f aca="true" t="shared" si="1" ref="D13:I13">D7-D10</f>
        <v>1596016</v>
      </c>
      <c r="E13" s="107">
        <f t="shared" si="1"/>
        <v>1631236</v>
      </c>
      <c r="F13" s="107">
        <f t="shared" si="1"/>
        <v>1577925</v>
      </c>
      <c r="G13" s="106">
        <f t="shared" si="1"/>
        <v>1580074</v>
      </c>
      <c r="H13" s="107">
        <f t="shared" si="1"/>
        <v>1596838</v>
      </c>
      <c r="I13" s="107">
        <f t="shared" si="1"/>
        <v>1610723</v>
      </c>
      <c r="J13" s="107">
        <f>J7-J10</f>
        <v>1587505</v>
      </c>
      <c r="K13" s="106">
        <f>K7-K10</f>
        <v>1573031</v>
      </c>
      <c r="L13" s="271"/>
      <c r="M13" s="271"/>
      <c r="N13" s="108"/>
    </row>
    <row r="14" spans="2:14" ht="13.5">
      <c r="B14" s="145" t="s">
        <v>280</v>
      </c>
      <c r="C14" s="106">
        <f>C8-C11</f>
        <v>1468481</v>
      </c>
      <c r="D14" s="107">
        <f aca="true" t="shared" si="2" ref="D14:I14">D8-D11</f>
        <v>1459469</v>
      </c>
      <c r="E14" s="107">
        <f t="shared" si="2"/>
        <v>1418333</v>
      </c>
      <c r="F14" s="107">
        <f t="shared" si="2"/>
        <v>1398551</v>
      </c>
      <c r="G14" s="106">
        <f t="shared" si="2"/>
        <v>1369188</v>
      </c>
      <c r="H14" s="107">
        <f t="shared" si="2"/>
        <v>1334962</v>
      </c>
      <c r="I14" s="107">
        <f t="shared" si="2"/>
        <v>1370757</v>
      </c>
      <c r="J14" s="107">
        <f>J8-J11</f>
        <v>1408321</v>
      </c>
      <c r="K14" s="106">
        <f>K8-K11</f>
        <v>1415796</v>
      </c>
      <c r="L14" s="271"/>
      <c r="M14" s="271"/>
      <c r="N14" s="108"/>
    </row>
    <row r="15" spans="2:14" ht="13.5">
      <c r="B15" s="146" t="s">
        <v>243</v>
      </c>
      <c r="C15" s="98">
        <v>550739</v>
      </c>
      <c r="D15" s="99">
        <v>578581</v>
      </c>
      <c r="E15" s="99">
        <v>581871</v>
      </c>
      <c r="F15" s="99">
        <v>581483</v>
      </c>
      <c r="G15" s="98">
        <v>698787</v>
      </c>
      <c r="H15" s="99">
        <v>720617</v>
      </c>
      <c r="I15" s="99">
        <v>713774</v>
      </c>
      <c r="J15" s="99">
        <v>722275</v>
      </c>
      <c r="K15" s="98">
        <v>763478</v>
      </c>
      <c r="L15" s="271"/>
      <c r="M15" s="271"/>
      <c r="N15" s="108"/>
    </row>
    <row r="16" spans="2:14" ht="13.5">
      <c r="B16" s="145" t="s">
        <v>244</v>
      </c>
      <c r="C16" s="101">
        <v>214994</v>
      </c>
      <c r="D16" s="102">
        <v>244091</v>
      </c>
      <c r="E16" s="102">
        <v>238908</v>
      </c>
      <c r="F16" s="102">
        <v>238218</v>
      </c>
      <c r="G16" s="101">
        <v>301970</v>
      </c>
      <c r="H16" s="102">
        <v>312980</v>
      </c>
      <c r="I16" s="102">
        <v>300932</v>
      </c>
      <c r="J16" s="102">
        <v>320763</v>
      </c>
      <c r="K16" s="101">
        <v>338309</v>
      </c>
      <c r="L16" s="271"/>
      <c r="M16" s="271"/>
      <c r="N16" s="108"/>
    </row>
    <row r="17" spans="2:14" ht="13.5">
      <c r="B17" s="145" t="s">
        <v>245</v>
      </c>
      <c r="C17" s="101">
        <v>335745</v>
      </c>
      <c r="D17" s="102">
        <v>334490</v>
      </c>
      <c r="E17" s="102">
        <v>342963</v>
      </c>
      <c r="F17" s="102">
        <v>343265</v>
      </c>
      <c r="G17" s="101">
        <v>396817</v>
      </c>
      <c r="H17" s="102">
        <v>407637</v>
      </c>
      <c r="I17" s="102">
        <v>412842</v>
      </c>
      <c r="J17" s="102">
        <v>401512</v>
      </c>
      <c r="K17" s="101">
        <v>425169</v>
      </c>
      <c r="L17" s="271"/>
      <c r="M17" s="271"/>
      <c r="N17" s="108"/>
    </row>
    <row r="18" spans="2:14" ht="13.5">
      <c r="B18" s="146" t="s">
        <v>246</v>
      </c>
      <c r="C18" s="98">
        <v>1068368</v>
      </c>
      <c r="D18" s="99">
        <v>1037146</v>
      </c>
      <c r="E18" s="99">
        <v>1017456</v>
      </c>
      <c r="F18" s="99">
        <v>1041695</v>
      </c>
      <c r="G18" s="98">
        <v>1171884</v>
      </c>
      <c r="H18" s="99">
        <v>1167266</v>
      </c>
      <c r="I18" s="99">
        <v>1181407</v>
      </c>
      <c r="J18" s="99">
        <v>1221146</v>
      </c>
      <c r="K18" s="98">
        <v>1337870</v>
      </c>
      <c r="L18" s="271"/>
      <c r="M18" s="271"/>
      <c r="N18" s="108"/>
    </row>
    <row r="19" spans="2:14" ht="13.5">
      <c r="B19" s="145" t="s">
        <v>247</v>
      </c>
      <c r="C19" s="101">
        <v>554444</v>
      </c>
      <c r="D19" s="102">
        <v>551936</v>
      </c>
      <c r="E19" s="102">
        <v>546014</v>
      </c>
      <c r="F19" s="102">
        <v>553984</v>
      </c>
      <c r="G19" s="101">
        <v>636854</v>
      </c>
      <c r="H19" s="102">
        <v>665660</v>
      </c>
      <c r="I19" s="102">
        <v>656784</v>
      </c>
      <c r="J19" s="102">
        <v>664781</v>
      </c>
      <c r="K19" s="101">
        <v>758987</v>
      </c>
      <c r="L19" s="271"/>
      <c r="M19" s="271"/>
      <c r="N19" s="108"/>
    </row>
    <row r="20" spans="2:14" ht="13.5">
      <c r="B20" s="145" t="s">
        <v>248</v>
      </c>
      <c r="C20" s="101">
        <v>513924</v>
      </c>
      <c r="D20" s="102">
        <v>485210</v>
      </c>
      <c r="E20" s="102">
        <v>471442</v>
      </c>
      <c r="F20" s="102">
        <v>487711</v>
      </c>
      <c r="G20" s="101">
        <v>535030</v>
      </c>
      <c r="H20" s="102">
        <v>501606</v>
      </c>
      <c r="I20" s="102">
        <v>524623</v>
      </c>
      <c r="J20" s="102">
        <v>556365</v>
      </c>
      <c r="K20" s="101">
        <v>578883</v>
      </c>
      <c r="L20" s="271"/>
      <c r="M20" s="271"/>
      <c r="N20" s="108"/>
    </row>
    <row r="21" spans="2:14" ht="13.5">
      <c r="B21" s="146" t="s">
        <v>249</v>
      </c>
      <c r="C21" s="98">
        <v>769954</v>
      </c>
      <c r="D21" s="99">
        <v>831101</v>
      </c>
      <c r="E21" s="99">
        <v>757704</v>
      </c>
      <c r="F21" s="99">
        <v>748226</v>
      </c>
      <c r="G21" s="98">
        <v>826337</v>
      </c>
      <c r="H21" s="99">
        <v>761767</v>
      </c>
      <c r="I21" s="99">
        <v>825423</v>
      </c>
      <c r="J21" s="99">
        <v>795833</v>
      </c>
      <c r="K21" s="98">
        <v>775096</v>
      </c>
      <c r="L21" s="271"/>
      <c r="M21" s="271"/>
      <c r="N21" s="108"/>
    </row>
    <row r="22" spans="2:14" ht="13.5">
      <c r="B22" s="145" t="s">
        <v>250</v>
      </c>
      <c r="C22" s="101">
        <v>474152</v>
      </c>
      <c r="D22" s="102">
        <v>511186</v>
      </c>
      <c r="E22" s="102">
        <v>486610</v>
      </c>
      <c r="F22" s="102">
        <v>474546</v>
      </c>
      <c r="G22" s="101">
        <v>533900</v>
      </c>
      <c r="H22" s="102">
        <v>484803</v>
      </c>
      <c r="I22" s="102">
        <v>535924</v>
      </c>
      <c r="J22" s="102">
        <v>511216</v>
      </c>
      <c r="K22" s="101">
        <v>471159</v>
      </c>
      <c r="L22" s="271"/>
      <c r="M22" s="271"/>
      <c r="N22" s="108"/>
    </row>
    <row r="23" spans="2:14" ht="13.5">
      <c r="B23" s="145" t="s">
        <v>251</v>
      </c>
      <c r="C23" s="101">
        <v>295802</v>
      </c>
      <c r="D23" s="102">
        <v>319915</v>
      </c>
      <c r="E23" s="102">
        <v>271094</v>
      </c>
      <c r="F23" s="102">
        <v>273680</v>
      </c>
      <c r="G23" s="101">
        <v>292437</v>
      </c>
      <c r="H23" s="102">
        <v>276964</v>
      </c>
      <c r="I23" s="102">
        <v>289499</v>
      </c>
      <c r="J23" s="102">
        <v>284617</v>
      </c>
      <c r="K23" s="101">
        <v>303937</v>
      </c>
      <c r="L23" s="271"/>
      <c r="M23" s="271"/>
      <c r="N23" s="108"/>
    </row>
    <row r="24" spans="2:14" ht="13.5">
      <c r="B24" s="146" t="s">
        <v>252</v>
      </c>
      <c r="C24" s="98">
        <v>658367</v>
      </c>
      <c r="D24" s="99">
        <v>663020</v>
      </c>
      <c r="E24" s="99">
        <v>540595</v>
      </c>
      <c r="F24" s="99">
        <v>620207</v>
      </c>
      <c r="G24" s="98">
        <v>448413</v>
      </c>
      <c r="H24" s="99">
        <v>473272</v>
      </c>
      <c r="I24" s="99">
        <v>446152</v>
      </c>
      <c r="J24" s="99">
        <v>469221</v>
      </c>
      <c r="K24" s="98">
        <v>413057</v>
      </c>
      <c r="L24" s="271"/>
      <c r="M24" s="271"/>
      <c r="N24" s="108"/>
    </row>
    <row r="25" spans="2:14" ht="13.5">
      <c r="B25" s="145" t="s">
        <v>253</v>
      </c>
      <c r="C25" s="101">
        <v>382526</v>
      </c>
      <c r="D25" s="102">
        <v>390117</v>
      </c>
      <c r="E25" s="102">
        <v>333791</v>
      </c>
      <c r="F25" s="102">
        <v>382839</v>
      </c>
      <c r="G25" s="101">
        <v>280737</v>
      </c>
      <c r="H25" s="102">
        <v>290048</v>
      </c>
      <c r="I25" s="102">
        <v>272790</v>
      </c>
      <c r="J25" s="102">
        <v>279282</v>
      </c>
      <c r="K25" s="101">
        <v>253460</v>
      </c>
      <c r="L25" s="271"/>
      <c r="M25" s="271"/>
      <c r="N25" s="108"/>
    </row>
    <row r="26" spans="2:14" ht="13.5">
      <c r="B26" s="145" t="s">
        <v>254</v>
      </c>
      <c r="C26" s="101">
        <v>275841</v>
      </c>
      <c r="D26" s="102">
        <v>272903</v>
      </c>
      <c r="E26" s="102">
        <v>206804</v>
      </c>
      <c r="F26" s="102">
        <v>237368</v>
      </c>
      <c r="G26" s="101">
        <v>167676</v>
      </c>
      <c r="H26" s="102">
        <v>183224</v>
      </c>
      <c r="I26" s="102">
        <v>173362</v>
      </c>
      <c r="J26" s="102">
        <v>189939</v>
      </c>
      <c r="K26" s="101">
        <v>159597</v>
      </c>
      <c r="L26" s="271"/>
      <c r="M26" s="271"/>
      <c r="N26" s="108"/>
    </row>
    <row r="27" spans="2:14" ht="13.5">
      <c r="B27" s="146" t="s">
        <v>255</v>
      </c>
      <c r="C27" s="98">
        <v>297240</v>
      </c>
      <c r="D27" s="99">
        <v>330669</v>
      </c>
      <c r="E27" s="99">
        <v>303438</v>
      </c>
      <c r="F27" s="99">
        <v>294967</v>
      </c>
      <c r="G27" s="98">
        <v>244680</v>
      </c>
      <c r="H27" s="99">
        <v>255991</v>
      </c>
      <c r="I27" s="99">
        <v>213836</v>
      </c>
      <c r="J27" s="99">
        <v>259664</v>
      </c>
      <c r="K27" s="98">
        <v>232185</v>
      </c>
      <c r="L27" s="271"/>
      <c r="M27" s="271"/>
      <c r="N27" s="108"/>
    </row>
    <row r="28" spans="2:14" ht="13.5">
      <c r="B28" s="145" t="s">
        <v>256</v>
      </c>
      <c r="C28" s="101">
        <v>184877</v>
      </c>
      <c r="D28" s="102">
        <v>200613</v>
      </c>
      <c r="E28" s="102">
        <v>200827</v>
      </c>
      <c r="F28" s="102">
        <v>182557</v>
      </c>
      <c r="G28" s="101">
        <v>164703</v>
      </c>
      <c r="H28" s="102">
        <v>173967</v>
      </c>
      <c r="I28" s="102">
        <v>132377</v>
      </c>
      <c r="J28" s="102">
        <v>170898</v>
      </c>
      <c r="K28" s="101">
        <v>152152</v>
      </c>
      <c r="L28" s="271"/>
      <c r="M28" s="271"/>
      <c r="N28" s="108"/>
    </row>
    <row r="29" spans="2:14" ht="13.5">
      <c r="B29" s="145" t="s">
        <v>257</v>
      </c>
      <c r="C29" s="101">
        <v>112363</v>
      </c>
      <c r="D29" s="102">
        <v>130056</v>
      </c>
      <c r="E29" s="102">
        <v>102611</v>
      </c>
      <c r="F29" s="102">
        <v>112410</v>
      </c>
      <c r="G29" s="101">
        <v>79977</v>
      </c>
      <c r="H29" s="102">
        <v>82024</v>
      </c>
      <c r="I29" s="102">
        <v>81459</v>
      </c>
      <c r="J29" s="102">
        <v>88766</v>
      </c>
      <c r="K29" s="101">
        <v>80033</v>
      </c>
      <c r="L29" s="271"/>
      <c r="M29" s="271"/>
      <c r="N29" s="108"/>
    </row>
    <row r="30" spans="2:14" ht="13.5">
      <c r="B30" s="146" t="s">
        <v>261</v>
      </c>
      <c r="C30" s="98">
        <v>82110</v>
      </c>
      <c r="D30" s="99">
        <v>76603</v>
      </c>
      <c r="E30" s="99">
        <v>97757</v>
      </c>
      <c r="F30" s="99">
        <v>74283</v>
      </c>
      <c r="G30" s="98">
        <v>93847</v>
      </c>
      <c r="H30" s="99">
        <v>84662</v>
      </c>
      <c r="I30" s="99">
        <v>64961</v>
      </c>
      <c r="J30" s="99">
        <v>87090</v>
      </c>
      <c r="K30" s="98">
        <v>73600</v>
      </c>
      <c r="L30" s="271"/>
      <c r="M30" s="271"/>
      <c r="N30" s="108"/>
    </row>
    <row r="31" spans="2:14" ht="13.5">
      <c r="B31" s="145" t="s">
        <v>262</v>
      </c>
      <c r="C31" s="101">
        <v>20500</v>
      </c>
      <c r="D31" s="102">
        <v>23755</v>
      </c>
      <c r="E31" s="102">
        <v>27151</v>
      </c>
      <c r="F31" s="102">
        <v>22936</v>
      </c>
      <c r="G31" s="101">
        <v>21681</v>
      </c>
      <c r="H31" s="102">
        <v>31275</v>
      </c>
      <c r="I31" s="102">
        <v>23570</v>
      </c>
      <c r="J31" s="102">
        <v>20475</v>
      </c>
      <c r="K31" s="101">
        <v>21249</v>
      </c>
      <c r="L31" s="271"/>
      <c r="M31" s="271"/>
      <c r="N31" s="108"/>
    </row>
    <row r="32" spans="2:14" ht="13.5">
      <c r="B32" s="145" t="s">
        <v>263</v>
      </c>
      <c r="C32" s="101">
        <v>61610</v>
      </c>
      <c r="D32" s="102">
        <v>52848</v>
      </c>
      <c r="E32" s="102">
        <v>70606</v>
      </c>
      <c r="F32" s="102">
        <v>51347</v>
      </c>
      <c r="G32" s="101">
        <v>72166</v>
      </c>
      <c r="H32" s="102">
        <v>53387</v>
      </c>
      <c r="I32" s="102">
        <v>41391</v>
      </c>
      <c r="J32" s="102">
        <v>66615</v>
      </c>
      <c r="K32" s="101">
        <v>52351</v>
      </c>
      <c r="L32" s="271"/>
      <c r="M32" s="271"/>
      <c r="N32" s="108"/>
    </row>
    <row r="33" spans="2:14" ht="13.5">
      <c r="B33" s="146" t="s">
        <v>258</v>
      </c>
      <c r="C33" s="98">
        <v>780144</v>
      </c>
      <c r="D33" s="99">
        <v>762290</v>
      </c>
      <c r="E33" s="99">
        <v>976289</v>
      </c>
      <c r="F33" s="99">
        <v>851681</v>
      </c>
      <c r="G33" s="98">
        <v>762758</v>
      </c>
      <c r="H33" s="99">
        <v>830510</v>
      </c>
      <c r="I33" s="99">
        <v>853668</v>
      </c>
      <c r="J33" s="99">
        <v>728881</v>
      </c>
      <c r="K33" s="98">
        <v>612021</v>
      </c>
      <c r="L33" s="271"/>
      <c r="M33" s="271"/>
      <c r="N33" s="108"/>
    </row>
    <row r="34" spans="2:14" ht="13.5">
      <c r="B34" s="145" t="s">
        <v>259</v>
      </c>
      <c r="C34" s="101">
        <v>464726</v>
      </c>
      <c r="D34" s="102">
        <v>427033</v>
      </c>
      <c r="E34" s="102">
        <v>570453</v>
      </c>
      <c r="F34" s="102">
        <v>504690</v>
      </c>
      <c r="G34" s="101">
        <v>452418</v>
      </c>
      <c r="H34" s="102">
        <v>489879</v>
      </c>
      <c r="I34" s="102">
        <v>509007</v>
      </c>
      <c r="J34" s="102">
        <v>405681</v>
      </c>
      <c r="K34" s="101">
        <v>347344</v>
      </c>
      <c r="L34" s="271"/>
      <c r="M34" s="271"/>
      <c r="N34" s="108"/>
    </row>
    <row r="35" spans="2:14" ht="14.25" thickBot="1">
      <c r="B35" s="147" t="s">
        <v>260</v>
      </c>
      <c r="C35" s="109">
        <v>315418</v>
      </c>
      <c r="D35" s="110">
        <v>335257</v>
      </c>
      <c r="E35" s="110">
        <v>405836</v>
      </c>
      <c r="F35" s="110">
        <v>346991</v>
      </c>
      <c r="G35" s="109">
        <v>310340</v>
      </c>
      <c r="H35" s="110">
        <v>340631</v>
      </c>
      <c r="I35" s="110">
        <v>344661</v>
      </c>
      <c r="J35" s="110">
        <v>323200</v>
      </c>
      <c r="K35" s="109">
        <v>264677</v>
      </c>
      <c r="L35" s="272"/>
      <c r="M35" s="272"/>
      <c r="N35" s="112"/>
    </row>
    <row r="39" spans="2:3" ht="13.5">
      <c r="B39" s="739" t="s">
        <v>651</v>
      </c>
      <c r="C39" s="739"/>
    </row>
  </sheetData>
  <sheetProtection/>
  <mergeCells count="3">
    <mergeCell ref="C4:F4"/>
    <mergeCell ref="G4:J4"/>
    <mergeCell ref="K4:N4"/>
  </mergeCells>
  <hyperlinks>
    <hyperlink ref="B3" location="Indice!A1" display="Regresar al índice"/>
  </hyperlink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B2:O52"/>
  <sheetViews>
    <sheetView zoomScalePageLayoutView="0" workbookViewId="0" topLeftCell="A1">
      <selection activeCell="B52" activeCellId="1" sqref="B5:B52 B52"/>
    </sheetView>
  </sheetViews>
  <sheetFormatPr defaultColWidth="11.421875" defaultRowHeight="15"/>
  <cols>
    <col min="2" max="2" width="71.7109375" style="118" customWidth="1"/>
    <col min="3" max="9" width="13.421875" style="118" bestFit="1" customWidth="1"/>
    <col min="10" max="10" width="14.57421875" style="37" bestFit="1" customWidth="1"/>
    <col min="11" max="11" width="14.421875" style="37" bestFit="1" customWidth="1"/>
    <col min="12" max="12" width="13.140625" style="37" bestFit="1" customWidth="1"/>
    <col min="13" max="15" width="11.421875" style="37" customWidth="1"/>
  </cols>
  <sheetData>
    <row r="1" ht="16.5"/>
    <row r="2" ht="17.25" thickBot="1">
      <c r="B2" s="41" t="s">
        <v>182</v>
      </c>
    </row>
    <row r="3" spans="3:14" ht="17.25" thickBot="1">
      <c r="C3" s="644">
        <v>2018</v>
      </c>
      <c r="D3" s="645"/>
      <c r="E3" s="645"/>
      <c r="F3" s="646"/>
      <c r="G3" s="638">
        <v>2019</v>
      </c>
      <c r="H3" s="639"/>
      <c r="I3" s="639"/>
      <c r="J3" s="640"/>
      <c r="K3" s="642">
        <v>2020</v>
      </c>
      <c r="L3" s="642"/>
      <c r="M3" s="642"/>
      <c r="N3" s="643"/>
    </row>
    <row r="4" spans="3:14" ht="17.25" thickBot="1">
      <c r="C4" s="309" t="s">
        <v>236</v>
      </c>
      <c r="D4" s="310" t="s">
        <v>237</v>
      </c>
      <c r="E4" s="310" t="s">
        <v>238</v>
      </c>
      <c r="F4" s="311" t="s">
        <v>239</v>
      </c>
      <c r="G4" s="309" t="s">
        <v>236</v>
      </c>
      <c r="H4" s="310" t="s">
        <v>237</v>
      </c>
      <c r="I4" s="310" t="s">
        <v>238</v>
      </c>
      <c r="J4" s="312" t="s">
        <v>239</v>
      </c>
      <c r="K4" s="310" t="s">
        <v>236</v>
      </c>
      <c r="L4" s="310" t="s">
        <v>237</v>
      </c>
      <c r="M4" s="310" t="s">
        <v>238</v>
      </c>
      <c r="N4" s="312" t="s">
        <v>239</v>
      </c>
    </row>
    <row r="5" spans="2:15" ht="16.5">
      <c r="B5" s="124" t="s">
        <v>652</v>
      </c>
      <c r="C5" s="290">
        <v>4206922</v>
      </c>
      <c r="D5" s="283">
        <v>4279410</v>
      </c>
      <c r="E5" s="283">
        <v>4275110</v>
      </c>
      <c r="F5" s="291">
        <v>4212542</v>
      </c>
      <c r="G5" s="290">
        <v>4246706</v>
      </c>
      <c r="H5" s="283">
        <v>4294085</v>
      </c>
      <c r="I5" s="284">
        <v>4299221</v>
      </c>
      <c r="J5" s="116">
        <v>4284110</v>
      </c>
      <c r="K5" s="115">
        <v>4207307</v>
      </c>
      <c r="L5" s="270"/>
      <c r="M5" s="270"/>
      <c r="N5" s="126"/>
      <c r="O5"/>
    </row>
    <row r="6" spans="2:15" ht="16.5">
      <c r="B6" s="285" t="s">
        <v>637</v>
      </c>
      <c r="C6" s="292">
        <v>18022</v>
      </c>
      <c r="D6" s="281">
        <v>16020</v>
      </c>
      <c r="E6" s="281">
        <v>19274</v>
      </c>
      <c r="F6" s="293">
        <v>10633</v>
      </c>
      <c r="G6" s="292">
        <v>19953</v>
      </c>
      <c r="H6" s="281">
        <v>20611</v>
      </c>
      <c r="I6" s="99">
        <v>18161</v>
      </c>
      <c r="J6" s="100">
        <v>22733</v>
      </c>
      <c r="K6" s="99">
        <v>16694</v>
      </c>
      <c r="L6" s="271"/>
      <c r="M6" s="271"/>
      <c r="N6" s="68"/>
      <c r="O6"/>
    </row>
    <row r="7" spans="2:15" ht="16.5">
      <c r="B7" s="125" t="s">
        <v>653</v>
      </c>
      <c r="C7" s="119">
        <v>18022</v>
      </c>
      <c r="D7" s="120">
        <v>16020</v>
      </c>
      <c r="E7" s="120">
        <v>19274</v>
      </c>
      <c r="F7" s="121">
        <v>10633</v>
      </c>
      <c r="G7" s="119">
        <v>19953</v>
      </c>
      <c r="H7" s="122">
        <v>20611</v>
      </c>
      <c r="I7" s="102">
        <v>18161</v>
      </c>
      <c r="J7" s="103">
        <v>22733</v>
      </c>
      <c r="K7" s="102">
        <v>16694</v>
      </c>
      <c r="L7" s="271"/>
      <c r="M7" s="271"/>
      <c r="N7" s="68"/>
      <c r="O7"/>
    </row>
    <row r="8" spans="2:15" ht="16.5">
      <c r="B8" s="285" t="s">
        <v>634</v>
      </c>
      <c r="C8" s="292">
        <v>676693</v>
      </c>
      <c r="D8" s="281">
        <v>685205</v>
      </c>
      <c r="E8" s="281">
        <v>707781</v>
      </c>
      <c r="F8" s="293">
        <v>687725</v>
      </c>
      <c r="G8" s="292">
        <v>686210</v>
      </c>
      <c r="H8" s="281">
        <v>688834</v>
      </c>
      <c r="I8" s="99">
        <v>722968</v>
      </c>
      <c r="J8" s="100">
        <v>710337</v>
      </c>
      <c r="K8" s="99">
        <v>697019</v>
      </c>
      <c r="L8" s="271"/>
      <c r="M8" s="271"/>
      <c r="N8" s="68"/>
      <c r="O8"/>
    </row>
    <row r="9" spans="2:15" ht="16.5">
      <c r="B9" s="125" t="s">
        <v>654</v>
      </c>
      <c r="C9" s="119">
        <v>14327</v>
      </c>
      <c r="D9" s="120">
        <v>17443</v>
      </c>
      <c r="E9" s="120">
        <v>17222</v>
      </c>
      <c r="F9" s="121">
        <v>12337</v>
      </c>
      <c r="G9" s="119">
        <v>23499</v>
      </c>
      <c r="H9" s="122">
        <v>14132</v>
      </c>
      <c r="I9" s="102">
        <v>16623</v>
      </c>
      <c r="J9" s="103">
        <v>13696</v>
      </c>
      <c r="K9" s="102">
        <v>15468</v>
      </c>
      <c r="L9" s="271"/>
      <c r="M9" s="271"/>
      <c r="N9" s="68"/>
      <c r="O9"/>
    </row>
    <row r="10" spans="2:15" ht="16.5">
      <c r="B10" s="125" t="s">
        <v>632</v>
      </c>
      <c r="C10" s="119">
        <v>448436</v>
      </c>
      <c r="D10" s="120">
        <v>448349</v>
      </c>
      <c r="E10" s="120">
        <v>440438</v>
      </c>
      <c r="F10" s="121">
        <v>435642</v>
      </c>
      <c r="G10" s="119">
        <v>406496</v>
      </c>
      <c r="H10" s="122">
        <v>429379</v>
      </c>
      <c r="I10" s="102">
        <v>438969</v>
      </c>
      <c r="J10" s="103">
        <v>462261</v>
      </c>
      <c r="K10" s="102">
        <v>443851</v>
      </c>
      <c r="L10" s="271"/>
      <c r="M10" s="271"/>
      <c r="N10" s="68"/>
      <c r="O10"/>
    </row>
    <row r="11" spans="2:15" ht="16.5">
      <c r="B11" s="125" t="s">
        <v>282</v>
      </c>
      <c r="C11" s="119">
        <v>213930</v>
      </c>
      <c r="D11" s="120">
        <v>219413</v>
      </c>
      <c r="E11" s="120">
        <v>250121</v>
      </c>
      <c r="F11" s="121">
        <v>239746</v>
      </c>
      <c r="G11" s="119">
        <v>256215</v>
      </c>
      <c r="H11" s="122">
        <v>245323</v>
      </c>
      <c r="I11" s="102">
        <v>267376</v>
      </c>
      <c r="J11" s="103">
        <v>234380</v>
      </c>
      <c r="K11" s="102">
        <v>237700</v>
      </c>
      <c r="L11" s="271"/>
      <c r="M11" s="271"/>
      <c r="N11" s="68"/>
      <c r="O11"/>
    </row>
    <row r="12" spans="2:15" ht="16.5">
      <c r="B12" s="285" t="s">
        <v>631</v>
      </c>
      <c r="C12" s="294">
        <v>3485878</v>
      </c>
      <c r="D12" s="280">
        <v>3545032</v>
      </c>
      <c r="E12" s="280">
        <v>3520108</v>
      </c>
      <c r="F12" s="295">
        <v>3490430</v>
      </c>
      <c r="G12" s="294">
        <v>3519414</v>
      </c>
      <c r="H12" s="281">
        <v>3563806</v>
      </c>
      <c r="I12" s="99">
        <v>3549430</v>
      </c>
      <c r="J12" s="100">
        <v>3539724</v>
      </c>
      <c r="K12" s="99">
        <v>3473457</v>
      </c>
      <c r="L12" s="271"/>
      <c r="M12" s="271"/>
      <c r="N12" s="68"/>
      <c r="O12"/>
    </row>
    <row r="13" spans="2:15" ht="16.5">
      <c r="B13" s="125" t="s">
        <v>281</v>
      </c>
      <c r="C13" s="296">
        <v>843290</v>
      </c>
      <c r="D13" s="122">
        <v>859844</v>
      </c>
      <c r="E13" s="122">
        <v>866823</v>
      </c>
      <c r="F13" s="297">
        <v>858974</v>
      </c>
      <c r="G13" s="296">
        <v>901069</v>
      </c>
      <c r="H13" s="122">
        <v>896391</v>
      </c>
      <c r="I13" s="102">
        <v>835923</v>
      </c>
      <c r="J13" s="103">
        <v>850036</v>
      </c>
      <c r="K13" s="102">
        <v>818970</v>
      </c>
      <c r="L13" s="271"/>
      <c r="M13" s="271"/>
      <c r="N13" s="68"/>
      <c r="O13"/>
    </row>
    <row r="14" spans="2:15" ht="16.5">
      <c r="B14" s="125" t="s">
        <v>655</v>
      </c>
      <c r="C14" s="119">
        <v>302586</v>
      </c>
      <c r="D14" s="120">
        <v>316862</v>
      </c>
      <c r="E14" s="120">
        <v>333144</v>
      </c>
      <c r="F14" s="121">
        <v>312691</v>
      </c>
      <c r="G14" s="119">
        <v>323455</v>
      </c>
      <c r="H14" s="122">
        <v>358448</v>
      </c>
      <c r="I14" s="102">
        <v>371538</v>
      </c>
      <c r="J14" s="103">
        <v>341466</v>
      </c>
      <c r="K14" s="102">
        <v>322802</v>
      </c>
      <c r="L14" s="271"/>
      <c r="M14" s="271"/>
      <c r="N14" s="68"/>
      <c r="O14"/>
    </row>
    <row r="15" spans="2:15" ht="16.5">
      <c r="B15" s="125" t="s">
        <v>656</v>
      </c>
      <c r="C15" s="119">
        <v>374630</v>
      </c>
      <c r="D15" s="120">
        <v>360920</v>
      </c>
      <c r="E15" s="120">
        <v>357126</v>
      </c>
      <c r="F15" s="121">
        <v>370876</v>
      </c>
      <c r="G15" s="119">
        <v>393235</v>
      </c>
      <c r="H15" s="122">
        <v>341698</v>
      </c>
      <c r="I15" s="102">
        <v>358584</v>
      </c>
      <c r="J15" s="103">
        <v>356483</v>
      </c>
      <c r="K15" s="102">
        <v>334781</v>
      </c>
      <c r="L15" s="271"/>
      <c r="M15" s="271"/>
      <c r="N15" s="68"/>
      <c r="O15"/>
    </row>
    <row r="16" spans="2:15" ht="16.5">
      <c r="B16" s="125" t="s">
        <v>657</v>
      </c>
      <c r="C16" s="119">
        <v>648497</v>
      </c>
      <c r="D16" s="120">
        <v>633539</v>
      </c>
      <c r="E16" s="120">
        <v>656456</v>
      </c>
      <c r="F16" s="121">
        <v>610053</v>
      </c>
      <c r="G16" s="119">
        <v>620385</v>
      </c>
      <c r="H16" s="122">
        <v>663451</v>
      </c>
      <c r="I16" s="102">
        <v>670537</v>
      </c>
      <c r="J16" s="103">
        <v>687072</v>
      </c>
      <c r="K16" s="102">
        <v>668447</v>
      </c>
      <c r="L16" s="271"/>
      <c r="M16" s="271"/>
      <c r="N16" s="68"/>
      <c r="O16"/>
    </row>
    <row r="17" spans="2:15" ht="16.5">
      <c r="B17" s="125" t="s">
        <v>658</v>
      </c>
      <c r="C17" s="119">
        <v>519206</v>
      </c>
      <c r="D17" s="120">
        <v>531046</v>
      </c>
      <c r="E17" s="120">
        <v>498583</v>
      </c>
      <c r="F17" s="121">
        <v>488533</v>
      </c>
      <c r="G17" s="119">
        <v>461931</v>
      </c>
      <c r="H17" s="122">
        <v>477232</v>
      </c>
      <c r="I17" s="102">
        <v>464141</v>
      </c>
      <c r="J17" s="103">
        <v>468220</v>
      </c>
      <c r="K17" s="102">
        <v>525961</v>
      </c>
      <c r="L17" s="271"/>
      <c r="M17" s="271"/>
      <c r="N17" s="68"/>
      <c r="O17"/>
    </row>
    <row r="18" spans="2:15" ht="16.5">
      <c r="B18" s="125" t="s">
        <v>659</v>
      </c>
      <c r="C18" s="298">
        <v>509950</v>
      </c>
      <c r="D18" s="279">
        <v>544162</v>
      </c>
      <c r="E18" s="279">
        <v>505154</v>
      </c>
      <c r="F18" s="299">
        <v>545659</v>
      </c>
      <c r="G18" s="298">
        <v>535266</v>
      </c>
      <c r="H18" s="282">
        <v>529849</v>
      </c>
      <c r="I18" s="102">
        <v>523462</v>
      </c>
      <c r="J18" s="103">
        <v>528810</v>
      </c>
      <c r="K18" s="102">
        <v>516982</v>
      </c>
      <c r="L18" s="271"/>
      <c r="M18" s="271"/>
      <c r="N18" s="68"/>
      <c r="O18"/>
    </row>
    <row r="19" spans="2:15" ht="16.5">
      <c r="B19" s="125" t="s">
        <v>660</v>
      </c>
      <c r="C19" s="119">
        <v>287719</v>
      </c>
      <c r="D19" s="120">
        <v>298659</v>
      </c>
      <c r="E19" s="120">
        <v>302822</v>
      </c>
      <c r="F19" s="121">
        <v>303644</v>
      </c>
      <c r="G19" s="101">
        <v>284073</v>
      </c>
      <c r="H19" s="122">
        <v>296737</v>
      </c>
      <c r="I19" s="102">
        <v>325245</v>
      </c>
      <c r="J19" s="103">
        <v>307637</v>
      </c>
      <c r="K19" s="102">
        <v>285514</v>
      </c>
      <c r="L19" s="271"/>
      <c r="M19" s="271"/>
      <c r="N19" s="68"/>
      <c r="O19"/>
    </row>
    <row r="20" spans="2:15" ht="17.25" thickBot="1">
      <c r="B20" s="286" t="s">
        <v>661</v>
      </c>
      <c r="C20" s="300">
        <v>26329</v>
      </c>
      <c r="D20" s="287">
        <v>33153</v>
      </c>
      <c r="E20" s="287">
        <v>27947</v>
      </c>
      <c r="F20" s="301">
        <v>23754</v>
      </c>
      <c r="G20" s="308">
        <v>21129</v>
      </c>
      <c r="H20" s="288">
        <v>20834</v>
      </c>
      <c r="I20" s="251">
        <v>8662</v>
      </c>
      <c r="J20" s="252">
        <v>11316</v>
      </c>
      <c r="K20" s="251">
        <v>20137</v>
      </c>
      <c r="L20" s="272"/>
      <c r="M20" s="272"/>
      <c r="N20" s="123"/>
      <c r="O20"/>
    </row>
    <row r="21" spans="2:14" ht="16.5">
      <c r="B21" s="124" t="s">
        <v>662</v>
      </c>
      <c r="C21" s="302">
        <v>2296219</v>
      </c>
      <c r="D21" s="289">
        <v>2348731</v>
      </c>
      <c r="E21" s="289">
        <v>2403754</v>
      </c>
      <c r="F21" s="303">
        <v>2359770</v>
      </c>
      <c r="G21" s="302">
        <v>2392263</v>
      </c>
      <c r="H21" s="115">
        <v>2448612</v>
      </c>
      <c r="I21" s="289">
        <v>2431384</v>
      </c>
      <c r="J21" s="116">
        <v>2373096</v>
      </c>
      <c r="K21" s="115">
        <v>2342660</v>
      </c>
      <c r="L21" s="270"/>
      <c r="M21" s="270"/>
      <c r="N21" s="117"/>
    </row>
    <row r="22" spans="2:14" ht="16.5">
      <c r="B22" s="285" t="s">
        <v>637</v>
      </c>
      <c r="C22" s="292">
        <v>16479</v>
      </c>
      <c r="D22" s="281">
        <v>14542</v>
      </c>
      <c r="E22" s="281">
        <v>17861</v>
      </c>
      <c r="F22" s="293">
        <v>9585</v>
      </c>
      <c r="G22" s="292">
        <v>18048</v>
      </c>
      <c r="H22" s="99">
        <v>16910</v>
      </c>
      <c r="I22" s="281">
        <v>17001</v>
      </c>
      <c r="J22" s="100">
        <v>20273</v>
      </c>
      <c r="K22" s="99">
        <v>11866</v>
      </c>
      <c r="L22" s="271"/>
      <c r="M22" s="271"/>
      <c r="N22" s="108"/>
    </row>
    <row r="23" spans="2:14" ht="16.5">
      <c r="B23" s="125" t="s">
        <v>653</v>
      </c>
      <c r="C23" s="296">
        <v>16479</v>
      </c>
      <c r="D23" s="122">
        <v>14542</v>
      </c>
      <c r="E23" s="122">
        <v>17861</v>
      </c>
      <c r="F23" s="297">
        <v>9585</v>
      </c>
      <c r="G23" s="296">
        <v>18048</v>
      </c>
      <c r="H23" s="102">
        <v>16910</v>
      </c>
      <c r="I23" s="122">
        <v>17001</v>
      </c>
      <c r="J23" s="103">
        <v>20273</v>
      </c>
      <c r="K23" s="102">
        <v>11866</v>
      </c>
      <c r="L23" s="271"/>
      <c r="M23" s="271"/>
      <c r="N23" s="108"/>
    </row>
    <row r="24" spans="2:14" ht="16.5">
      <c r="B24" s="285" t="s">
        <v>634</v>
      </c>
      <c r="C24" s="292">
        <v>480968</v>
      </c>
      <c r="D24" s="281">
        <v>466452</v>
      </c>
      <c r="E24" s="281">
        <v>504158</v>
      </c>
      <c r="F24" s="293">
        <v>487003</v>
      </c>
      <c r="G24" s="292">
        <v>487640</v>
      </c>
      <c r="H24" s="99">
        <v>504152</v>
      </c>
      <c r="I24" s="281">
        <v>540919</v>
      </c>
      <c r="J24" s="100">
        <v>514530</v>
      </c>
      <c r="K24" s="99">
        <v>497005</v>
      </c>
      <c r="L24" s="271"/>
      <c r="M24" s="271"/>
      <c r="N24" s="108"/>
    </row>
    <row r="25" spans="2:14" ht="16.5">
      <c r="B25" s="125" t="s">
        <v>654</v>
      </c>
      <c r="C25" s="296">
        <v>12242</v>
      </c>
      <c r="D25" s="122">
        <v>11334</v>
      </c>
      <c r="E25" s="122">
        <v>10261</v>
      </c>
      <c r="F25" s="297">
        <v>7728</v>
      </c>
      <c r="G25" s="296">
        <v>13076</v>
      </c>
      <c r="H25" s="102">
        <v>10199</v>
      </c>
      <c r="I25" s="122">
        <v>10409</v>
      </c>
      <c r="J25" s="103">
        <v>10032</v>
      </c>
      <c r="K25" s="102">
        <v>9520</v>
      </c>
      <c r="L25" s="271"/>
      <c r="M25" s="271"/>
      <c r="N25" s="108"/>
    </row>
    <row r="26" spans="2:14" ht="16.5">
      <c r="B26" s="125" t="s">
        <v>632</v>
      </c>
      <c r="C26" s="296">
        <v>275066</v>
      </c>
      <c r="D26" s="122">
        <v>261880</v>
      </c>
      <c r="E26" s="122">
        <v>270316</v>
      </c>
      <c r="F26" s="297">
        <v>261033</v>
      </c>
      <c r="G26" s="296">
        <v>246809</v>
      </c>
      <c r="H26" s="102">
        <v>272231</v>
      </c>
      <c r="I26" s="122">
        <v>293831</v>
      </c>
      <c r="J26" s="103">
        <v>294434</v>
      </c>
      <c r="K26" s="102">
        <v>272171</v>
      </c>
      <c r="L26" s="271"/>
      <c r="M26" s="271"/>
      <c r="N26" s="108"/>
    </row>
    <row r="27" spans="2:14" ht="16.5">
      <c r="B27" s="125" t="s">
        <v>282</v>
      </c>
      <c r="C27" s="296">
        <v>193660</v>
      </c>
      <c r="D27" s="122">
        <v>193238</v>
      </c>
      <c r="E27" s="122">
        <v>223581</v>
      </c>
      <c r="F27" s="297">
        <v>218242</v>
      </c>
      <c r="G27" s="296">
        <v>227755</v>
      </c>
      <c r="H27" s="102">
        <v>221722</v>
      </c>
      <c r="I27" s="122">
        <v>236679</v>
      </c>
      <c r="J27" s="103">
        <v>210064</v>
      </c>
      <c r="K27" s="102">
        <v>215314</v>
      </c>
      <c r="L27" s="271"/>
      <c r="M27" s="271"/>
      <c r="N27" s="108"/>
    </row>
    <row r="28" spans="2:14" ht="16.5">
      <c r="B28" s="285" t="s">
        <v>631</v>
      </c>
      <c r="C28" s="292">
        <v>1786210</v>
      </c>
      <c r="D28" s="281">
        <v>1846175</v>
      </c>
      <c r="E28" s="281">
        <v>1860988</v>
      </c>
      <c r="F28" s="293">
        <v>1853173</v>
      </c>
      <c r="G28" s="292">
        <v>1871642</v>
      </c>
      <c r="H28" s="99">
        <v>1919119</v>
      </c>
      <c r="I28" s="281">
        <v>1871250</v>
      </c>
      <c r="J28" s="100">
        <v>1830964</v>
      </c>
      <c r="K28" s="99">
        <v>1820963</v>
      </c>
      <c r="L28" s="271"/>
      <c r="M28" s="271"/>
      <c r="N28" s="108"/>
    </row>
    <row r="29" spans="2:14" ht="16.5">
      <c r="B29" s="125" t="s">
        <v>281</v>
      </c>
      <c r="C29" s="296">
        <v>423620</v>
      </c>
      <c r="D29" s="122">
        <v>456374</v>
      </c>
      <c r="E29" s="122">
        <v>480149</v>
      </c>
      <c r="F29" s="297">
        <v>456442</v>
      </c>
      <c r="G29" s="296">
        <v>462366</v>
      </c>
      <c r="H29" s="102">
        <v>488829</v>
      </c>
      <c r="I29" s="122">
        <v>418110</v>
      </c>
      <c r="J29" s="103">
        <v>438646</v>
      </c>
      <c r="K29" s="102">
        <v>423536</v>
      </c>
      <c r="L29" s="271"/>
      <c r="M29" s="271"/>
      <c r="N29" s="108"/>
    </row>
    <row r="30" spans="2:14" ht="16.5">
      <c r="B30" s="125" t="s">
        <v>655</v>
      </c>
      <c r="C30" s="296">
        <v>142933</v>
      </c>
      <c r="D30" s="122">
        <v>151846</v>
      </c>
      <c r="E30" s="122">
        <v>160684</v>
      </c>
      <c r="F30" s="297">
        <v>139644</v>
      </c>
      <c r="G30" s="296">
        <v>162733</v>
      </c>
      <c r="H30" s="102">
        <v>168143</v>
      </c>
      <c r="I30" s="122">
        <v>195575</v>
      </c>
      <c r="J30" s="103">
        <v>162370</v>
      </c>
      <c r="K30" s="102">
        <v>150934</v>
      </c>
      <c r="L30" s="271"/>
      <c r="M30" s="271"/>
      <c r="N30" s="108"/>
    </row>
    <row r="31" spans="2:14" ht="16.5">
      <c r="B31" s="125" t="s">
        <v>656</v>
      </c>
      <c r="C31" s="304">
        <v>300980</v>
      </c>
      <c r="D31" s="282">
        <v>290622</v>
      </c>
      <c r="E31" s="282">
        <v>294218</v>
      </c>
      <c r="F31" s="305">
        <v>311177</v>
      </c>
      <c r="G31" s="304">
        <v>331619</v>
      </c>
      <c r="H31" s="282">
        <v>288785</v>
      </c>
      <c r="I31" s="282">
        <v>291586</v>
      </c>
      <c r="J31" s="103">
        <v>287944</v>
      </c>
      <c r="K31" s="102">
        <v>269761</v>
      </c>
      <c r="L31" s="271"/>
      <c r="M31" s="271"/>
      <c r="N31" s="108"/>
    </row>
    <row r="32" spans="2:14" ht="16.5">
      <c r="B32" s="125" t="s">
        <v>657</v>
      </c>
      <c r="C32" s="296">
        <v>359538</v>
      </c>
      <c r="D32" s="122">
        <v>367147</v>
      </c>
      <c r="E32" s="122">
        <v>379412</v>
      </c>
      <c r="F32" s="297">
        <v>341783</v>
      </c>
      <c r="G32" s="296">
        <v>357688</v>
      </c>
      <c r="H32" s="102">
        <v>370018</v>
      </c>
      <c r="I32" s="122">
        <v>371187</v>
      </c>
      <c r="J32" s="103">
        <v>382930</v>
      </c>
      <c r="K32" s="102">
        <v>369264</v>
      </c>
      <c r="L32" s="271"/>
      <c r="M32" s="271"/>
      <c r="N32" s="108"/>
    </row>
    <row r="33" spans="2:14" ht="16.5">
      <c r="B33" s="125" t="s">
        <v>658</v>
      </c>
      <c r="C33" s="296">
        <v>183877</v>
      </c>
      <c r="D33" s="122">
        <v>178267</v>
      </c>
      <c r="E33" s="122">
        <v>174711</v>
      </c>
      <c r="F33" s="297">
        <v>191435</v>
      </c>
      <c r="G33" s="296">
        <v>172202</v>
      </c>
      <c r="H33" s="102">
        <v>179255</v>
      </c>
      <c r="I33" s="122">
        <v>178677</v>
      </c>
      <c r="J33" s="103">
        <v>165913</v>
      </c>
      <c r="K33" s="102">
        <v>198356</v>
      </c>
      <c r="L33" s="271"/>
      <c r="M33" s="271"/>
      <c r="N33" s="108"/>
    </row>
    <row r="34" spans="2:14" ht="16.5">
      <c r="B34" s="125" t="s">
        <v>659</v>
      </c>
      <c r="C34" s="296">
        <v>206658</v>
      </c>
      <c r="D34" s="122">
        <v>225849</v>
      </c>
      <c r="E34" s="122">
        <v>188757</v>
      </c>
      <c r="F34" s="297">
        <v>246014</v>
      </c>
      <c r="G34" s="296">
        <v>231276</v>
      </c>
      <c r="H34" s="102">
        <v>265760</v>
      </c>
      <c r="I34" s="122">
        <v>237025</v>
      </c>
      <c r="J34" s="103">
        <v>226094</v>
      </c>
      <c r="K34" s="102">
        <v>239627</v>
      </c>
      <c r="L34" s="271"/>
      <c r="M34" s="271"/>
      <c r="N34" s="108"/>
    </row>
    <row r="35" spans="2:14" ht="16.5">
      <c r="B35" s="125" t="s">
        <v>660</v>
      </c>
      <c r="C35" s="296">
        <v>168604</v>
      </c>
      <c r="D35" s="122">
        <v>176070</v>
      </c>
      <c r="E35" s="122">
        <v>183057</v>
      </c>
      <c r="F35" s="297">
        <v>166678</v>
      </c>
      <c r="G35" s="296">
        <v>153758</v>
      </c>
      <c r="H35" s="102">
        <v>158329</v>
      </c>
      <c r="I35" s="122">
        <v>179090</v>
      </c>
      <c r="J35" s="103">
        <v>167067</v>
      </c>
      <c r="K35" s="102">
        <v>169485</v>
      </c>
      <c r="L35" s="67"/>
      <c r="M35" s="67"/>
      <c r="N35" s="68"/>
    </row>
    <row r="36" spans="2:14" ht="17.25" thickBot="1">
      <c r="B36" s="286" t="s">
        <v>661</v>
      </c>
      <c r="C36" s="306">
        <v>12562</v>
      </c>
      <c r="D36" s="288">
        <v>21562</v>
      </c>
      <c r="E36" s="288">
        <v>20747</v>
      </c>
      <c r="F36" s="307">
        <v>10009</v>
      </c>
      <c r="G36" s="306">
        <v>14933</v>
      </c>
      <c r="H36" s="251">
        <v>8431</v>
      </c>
      <c r="I36" s="288">
        <v>2214</v>
      </c>
      <c r="J36" s="252">
        <v>7329</v>
      </c>
      <c r="K36" s="251">
        <v>12826</v>
      </c>
      <c r="L36" s="278"/>
      <c r="M36" s="278"/>
      <c r="N36" s="123"/>
    </row>
    <row r="37" spans="2:14" ht="16.5">
      <c r="B37" s="124" t="s">
        <v>663</v>
      </c>
      <c r="C37" s="302">
        <v>1910703</v>
      </c>
      <c r="D37" s="289">
        <v>1930679</v>
      </c>
      <c r="E37" s="289">
        <v>1871356</v>
      </c>
      <c r="F37" s="303">
        <v>1852772</v>
      </c>
      <c r="G37" s="302">
        <v>1854443</v>
      </c>
      <c r="H37" s="115">
        <v>1845473</v>
      </c>
      <c r="I37" s="289">
        <v>1867837</v>
      </c>
      <c r="J37" s="116">
        <v>1911014</v>
      </c>
      <c r="K37" s="115">
        <v>1864647</v>
      </c>
      <c r="L37" s="277"/>
      <c r="M37" s="277"/>
      <c r="N37" s="126"/>
    </row>
    <row r="38" spans="2:14" ht="16.5">
      <c r="B38" s="285" t="s">
        <v>637</v>
      </c>
      <c r="C38" s="292">
        <v>1543</v>
      </c>
      <c r="D38" s="281">
        <v>1478</v>
      </c>
      <c r="E38" s="281">
        <v>1413</v>
      </c>
      <c r="F38" s="293">
        <v>1048</v>
      </c>
      <c r="G38" s="292">
        <v>1905</v>
      </c>
      <c r="H38" s="99">
        <v>3701</v>
      </c>
      <c r="I38" s="281">
        <v>1160</v>
      </c>
      <c r="J38" s="100">
        <v>2460</v>
      </c>
      <c r="K38" s="99">
        <v>4828</v>
      </c>
      <c r="L38" s="67"/>
      <c r="M38" s="67"/>
      <c r="N38" s="68"/>
    </row>
    <row r="39" spans="2:14" ht="16.5">
      <c r="B39" s="125" t="s">
        <v>653</v>
      </c>
      <c r="C39" s="296">
        <v>1543</v>
      </c>
      <c r="D39" s="122">
        <v>1478</v>
      </c>
      <c r="E39" s="122">
        <v>1413</v>
      </c>
      <c r="F39" s="297">
        <v>1048</v>
      </c>
      <c r="G39" s="296">
        <v>1905</v>
      </c>
      <c r="H39" s="102">
        <v>3701</v>
      </c>
      <c r="I39" s="122">
        <v>1160</v>
      </c>
      <c r="J39" s="103">
        <v>2460</v>
      </c>
      <c r="K39" s="102">
        <v>4828</v>
      </c>
      <c r="L39" s="67"/>
      <c r="M39" s="67"/>
      <c r="N39" s="68"/>
    </row>
    <row r="40" spans="2:14" ht="16.5">
      <c r="B40" s="285" t="s">
        <v>634</v>
      </c>
      <c r="C40" s="292">
        <v>195725</v>
      </c>
      <c r="D40" s="281">
        <v>218753</v>
      </c>
      <c r="E40" s="281">
        <v>203623</v>
      </c>
      <c r="F40" s="293">
        <v>200722</v>
      </c>
      <c r="G40" s="292">
        <v>198570</v>
      </c>
      <c r="H40" s="99">
        <v>184682</v>
      </c>
      <c r="I40" s="281">
        <v>182049</v>
      </c>
      <c r="J40" s="100">
        <v>195807</v>
      </c>
      <c r="K40" s="99">
        <v>200014</v>
      </c>
      <c r="L40" s="67"/>
      <c r="M40" s="67"/>
      <c r="N40" s="68"/>
    </row>
    <row r="41" spans="2:14" ht="16.5">
      <c r="B41" s="125" t="s">
        <v>654</v>
      </c>
      <c r="C41" s="296">
        <v>2085</v>
      </c>
      <c r="D41" s="122">
        <v>6109</v>
      </c>
      <c r="E41" s="122">
        <v>6961</v>
      </c>
      <c r="F41" s="297">
        <v>4609</v>
      </c>
      <c r="G41" s="296">
        <v>10423</v>
      </c>
      <c r="H41" s="102">
        <v>3933</v>
      </c>
      <c r="I41" s="122">
        <v>6214</v>
      </c>
      <c r="J41" s="103">
        <v>3664</v>
      </c>
      <c r="K41" s="102">
        <v>5948</v>
      </c>
      <c r="L41" s="67"/>
      <c r="M41" s="67"/>
      <c r="N41" s="68"/>
    </row>
    <row r="42" spans="2:14" ht="16.5">
      <c r="B42" s="125" t="s">
        <v>632</v>
      </c>
      <c r="C42" s="296">
        <v>173370</v>
      </c>
      <c r="D42" s="122">
        <v>186469</v>
      </c>
      <c r="E42" s="122">
        <v>170122</v>
      </c>
      <c r="F42" s="297">
        <v>174609</v>
      </c>
      <c r="G42" s="296">
        <v>159687</v>
      </c>
      <c r="H42" s="102">
        <v>157148</v>
      </c>
      <c r="I42" s="122">
        <v>145138</v>
      </c>
      <c r="J42" s="103">
        <v>167827</v>
      </c>
      <c r="K42" s="102">
        <v>171680</v>
      </c>
      <c r="L42" s="67"/>
      <c r="M42" s="67"/>
      <c r="N42" s="68"/>
    </row>
    <row r="43" spans="2:14" ht="16.5">
      <c r="B43" s="125" t="s">
        <v>282</v>
      </c>
      <c r="C43" s="296">
        <v>20270</v>
      </c>
      <c r="D43" s="122">
        <v>26175</v>
      </c>
      <c r="E43" s="122">
        <v>26540</v>
      </c>
      <c r="F43" s="297">
        <v>21504</v>
      </c>
      <c r="G43" s="296">
        <v>28460</v>
      </c>
      <c r="H43" s="102">
        <v>23601</v>
      </c>
      <c r="I43" s="122">
        <v>30697</v>
      </c>
      <c r="J43" s="103">
        <v>24316</v>
      </c>
      <c r="K43" s="102">
        <v>22386</v>
      </c>
      <c r="L43" s="67"/>
      <c r="M43" s="67"/>
      <c r="N43" s="68"/>
    </row>
    <row r="44" spans="2:14" ht="16.5">
      <c r="B44" s="285" t="s">
        <v>631</v>
      </c>
      <c r="C44" s="292">
        <v>1699668</v>
      </c>
      <c r="D44" s="281">
        <v>1698857</v>
      </c>
      <c r="E44" s="281">
        <v>1659120</v>
      </c>
      <c r="F44" s="293">
        <v>1637257</v>
      </c>
      <c r="G44" s="292">
        <v>1647772</v>
      </c>
      <c r="H44" s="281">
        <v>1644687</v>
      </c>
      <c r="I44" s="281">
        <v>1678180</v>
      </c>
      <c r="J44" s="100">
        <v>1708760</v>
      </c>
      <c r="K44" s="99">
        <v>1652494</v>
      </c>
      <c r="L44" s="67"/>
      <c r="M44" s="67"/>
      <c r="N44" s="68"/>
    </row>
    <row r="45" spans="2:14" ht="16.5">
      <c r="B45" s="125" t="s">
        <v>281</v>
      </c>
      <c r="C45" s="296">
        <v>419670</v>
      </c>
      <c r="D45" s="122">
        <v>403470</v>
      </c>
      <c r="E45" s="122">
        <v>386674</v>
      </c>
      <c r="F45" s="297">
        <v>402532</v>
      </c>
      <c r="G45" s="296">
        <v>438703</v>
      </c>
      <c r="H45" s="122">
        <v>407562</v>
      </c>
      <c r="I45" s="122">
        <v>417813</v>
      </c>
      <c r="J45" s="103">
        <v>411390</v>
      </c>
      <c r="K45" s="102">
        <v>395434</v>
      </c>
      <c r="L45" s="67"/>
      <c r="M45" s="67"/>
      <c r="N45" s="68"/>
    </row>
    <row r="46" spans="2:14" ht="16.5">
      <c r="B46" s="125" t="s">
        <v>655</v>
      </c>
      <c r="C46" s="296">
        <v>159653</v>
      </c>
      <c r="D46" s="122">
        <v>165016</v>
      </c>
      <c r="E46" s="122">
        <v>172460</v>
      </c>
      <c r="F46" s="297">
        <v>173047</v>
      </c>
      <c r="G46" s="296">
        <v>160722</v>
      </c>
      <c r="H46" s="122">
        <v>190305</v>
      </c>
      <c r="I46" s="122">
        <v>175963</v>
      </c>
      <c r="J46" s="103">
        <v>179096</v>
      </c>
      <c r="K46" s="102">
        <v>171868</v>
      </c>
      <c r="L46" s="67"/>
      <c r="M46" s="67"/>
      <c r="N46" s="68"/>
    </row>
    <row r="47" spans="2:14" ht="16.5">
      <c r="B47" s="125" t="s">
        <v>656</v>
      </c>
      <c r="C47" s="296">
        <v>73650</v>
      </c>
      <c r="D47" s="122">
        <v>70298</v>
      </c>
      <c r="E47" s="122">
        <v>62908</v>
      </c>
      <c r="F47" s="297">
        <v>59699</v>
      </c>
      <c r="G47" s="296">
        <v>61616</v>
      </c>
      <c r="H47" s="122">
        <v>52913</v>
      </c>
      <c r="I47" s="122">
        <v>66998</v>
      </c>
      <c r="J47" s="103">
        <v>68539</v>
      </c>
      <c r="K47" s="102">
        <v>65020</v>
      </c>
      <c r="L47" s="67"/>
      <c r="M47" s="67"/>
      <c r="N47" s="68"/>
    </row>
    <row r="48" spans="2:14" ht="16.5">
      <c r="B48" s="125" t="s">
        <v>657</v>
      </c>
      <c r="C48" s="296">
        <v>288959</v>
      </c>
      <c r="D48" s="122">
        <v>266392</v>
      </c>
      <c r="E48" s="122">
        <v>277044</v>
      </c>
      <c r="F48" s="297">
        <v>268270</v>
      </c>
      <c r="G48" s="296">
        <v>262697</v>
      </c>
      <c r="H48" s="122">
        <v>293433</v>
      </c>
      <c r="I48" s="122">
        <v>299350</v>
      </c>
      <c r="J48" s="103">
        <v>304142</v>
      </c>
      <c r="K48" s="102">
        <v>299183</v>
      </c>
      <c r="L48" s="67"/>
      <c r="M48" s="67"/>
      <c r="N48" s="68"/>
    </row>
    <row r="49" spans="2:14" ht="16.5">
      <c r="B49" s="125" t="s">
        <v>658</v>
      </c>
      <c r="C49" s="296">
        <v>335329</v>
      </c>
      <c r="D49" s="122">
        <v>352779</v>
      </c>
      <c r="E49" s="122">
        <v>323872</v>
      </c>
      <c r="F49" s="297">
        <v>297098</v>
      </c>
      <c r="G49" s="296">
        <v>289729</v>
      </c>
      <c r="H49" s="122">
        <v>297977</v>
      </c>
      <c r="I49" s="122">
        <v>285464</v>
      </c>
      <c r="J49" s="103">
        <v>302307</v>
      </c>
      <c r="K49" s="102">
        <v>327605</v>
      </c>
      <c r="L49" s="67"/>
      <c r="M49" s="67"/>
      <c r="N49" s="68"/>
    </row>
    <row r="50" spans="2:14" ht="16.5">
      <c r="B50" s="125" t="s">
        <v>659</v>
      </c>
      <c r="C50" s="296">
        <v>303292</v>
      </c>
      <c r="D50" s="122">
        <v>318313</v>
      </c>
      <c r="E50" s="122">
        <v>316397</v>
      </c>
      <c r="F50" s="297">
        <v>299645</v>
      </c>
      <c r="G50" s="296">
        <v>303990</v>
      </c>
      <c r="H50" s="122">
        <v>264089</v>
      </c>
      <c r="I50" s="122">
        <v>286437</v>
      </c>
      <c r="J50" s="103">
        <v>302716</v>
      </c>
      <c r="K50" s="102">
        <v>277355</v>
      </c>
      <c r="L50" s="67"/>
      <c r="M50" s="67"/>
      <c r="N50" s="68"/>
    </row>
    <row r="51" spans="2:14" ht="16.5">
      <c r="B51" s="125" t="s">
        <v>660</v>
      </c>
      <c r="C51" s="296">
        <v>119115</v>
      </c>
      <c r="D51" s="122">
        <v>122589</v>
      </c>
      <c r="E51" s="122">
        <v>119765</v>
      </c>
      <c r="F51" s="297">
        <v>136966</v>
      </c>
      <c r="G51" s="296">
        <v>130315</v>
      </c>
      <c r="H51" s="122">
        <v>138408</v>
      </c>
      <c r="I51" s="122">
        <v>146155</v>
      </c>
      <c r="J51" s="103">
        <v>140570</v>
      </c>
      <c r="K51" s="102">
        <v>116029</v>
      </c>
      <c r="L51" s="67"/>
      <c r="M51" s="67"/>
      <c r="N51" s="68"/>
    </row>
    <row r="52" spans="2:14" ht="17.25" thickBot="1">
      <c r="B52" s="286" t="s">
        <v>661</v>
      </c>
      <c r="C52" s="306">
        <v>13767</v>
      </c>
      <c r="D52" s="288">
        <v>11591</v>
      </c>
      <c r="E52" s="288">
        <v>7200</v>
      </c>
      <c r="F52" s="307">
        <v>13745</v>
      </c>
      <c r="G52" s="306">
        <v>6196</v>
      </c>
      <c r="H52" s="288">
        <v>12403</v>
      </c>
      <c r="I52" s="288">
        <v>6448</v>
      </c>
      <c r="J52" s="252">
        <v>3987</v>
      </c>
      <c r="K52" s="251">
        <v>7311</v>
      </c>
      <c r="L52" s="278"/>
      <c r="M52" s="278"/>
      <c r="N52" s="123"/>
    </row>
  </sheetData>
  <sheetProtection/>
  <mergeCells count="3">
    <mergeCell ref="C3:F3"/>
    <mergeCell ref="G3:J3"/>
    <mergeCell ref="K3:N3"/>
  </mergeCells>
  <hyperlinks>
    <hyperlink ref="B2" location="Indice!A1" display="Regresar al índice"/>
  </hyperlink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B1:O53"/>
  <sheetViews>
    <sheetView zoomScalePageLayoutView="0" workbookViewId="0" topLeftCell="A32">
      <selection activeCell="C46" sqref="C46:C52"/>
    </sheetView>
  </sheetViews>
  <sheetFormatPr defaultColWidth="11.421875" defaultRowHeight="15"/>
  <cols>
    <col min="2" max="2" width="59.57421875" style="0" customWidth="1"/>
    <col min="3" max="10" width="11.421875" style="129" customWidth="1"/>
  </cols>
  <sheetData>
    <row r="1" spans="2:15" ht="16.5">
      <c r="B1" s="118"/>
      <c r="C1" s="127"/>
      <c r="D1" s="127"/>
      <c r="E1" s="127"/>
      <c r="F1" s="127"/>
      <c r="G1" s="127"/>
      <c r="H1" s="127"/>
      <c r="I1" s="127"/>
      <c r="J1" s="128"/>
      <c r="K1" s="37"/>
      <c r="L1" s="37"/>
      <c r="M1" s="37"/>
      <c r="N1" s="37"/>
      <c r="O1" s="37"/>
    </row>
    <row r="2" spans="2:15" ht="16.5">
      <c r="B2" s="41" t="s">
        <v>182</v>
      </c>
      <c r="C2" s="127"/>
      <c r="D2" s="127"/>
      <c r="E2" s="127"/>
      <c r="F2" s="127"/>
      <c r="G2" s="127"/>
      <c r="H2" s="127"/>
      <c r="I2" s="127"/>
      <c r="J2" s="128"/>
      <c r="K2" s="37"/>
      <c r="L2" s="37"/>
      <c r="M2" s="37"/>
      <c r="N2" s="37"/>
      <c r="O2" s="37"/>
    </row>
    <row r="3" ht="15.75" thickBot="1"/>
    <row r="4" spans="2:14" ht="15.75" thickBot="1">
      <c r="B4" s="118"/>
      <c r="C4" s="647">
        <v>2018</v>
      </c>
      <c r="D4" s="648"/>
      <c r="E4" s="648"/>
      <c r="F4" s="649"/>
      <c r="G4" s="650">
        <v>2019</v>
      </c>
      <c r="H4" s="651"/>
      <c r="I4" s="651"/>
      <c r="J4" s="652"/>
      <c r="K4" s="653">
        <v>2020</v>
      </c>
      <c r="L4" s="653"/>
      <c r="M4" s="653"/>
      <c r="N4" s="654"/>
    </row>
    <row r="5" spans="3:14" ht="15.75" thickBot="1">
      <c r="C5" s="314" t="s">
        <v>236</v>
      </c>
      <c r="D5" s="315" t="s">
        <v>237</v>
      </c>
      <c r="E5" s="315" t="s">
        <v>238</v>
      </c>
      <c r="F5" s="316" t="s">
        <v>239</v>
      </c>
      <c r="G5" s="134" t="s">
        <v>236</v>
      </c>
      <c r="H5" s="135" t="s">
        <v>237</v>
      </c>
      <c r="I5" s="135" t="s">
        <v>238</v>
      </c>
      <c r="J5" s="136" t="s">
        <v>239</v>
      </c>
      <c r="K5" s="309" t="s">
        <v>236</v>
      </c>
      <c r="L5" s="310" t="s">
        <v>237</v>
      </c>
      <c r="M5" s="310" t="s">
        <v>238</v>
      </c>
      <c r="N5" s="312" t="s">
        <v>239</v>
      </c>
    </row>
    <row r="6" spans="2:14" ht="15">
      <c r="B6" s="124" t="s">
        <v>652</v>
      </c>
      <c r="C6" s="130">
        <f>2C!C5/2C!$C$5</f>
        <v>1</v>
      </c>
      <c r="D6" s="131">
        <f>2C!D5/2C!D5</f>
        <v>1</v>
      </c>
      <c r="E6" s="131">
        <f>2C!E5/2C!E5</f>
        <v>1</v>
      </c>
      <c r="F6" s="132">
        <f>2C!F5/2C!F5</f>
        <v>1</v>
      </c>
      <c r="G6" s="130">
        <f>2C!G5/2C!G5</f>
        <v>1</v>
      </c>
      <c r="H6" s="131">
        <f>2C!H5/2C!H5</f>
        <v>1</v>
      </c>
      <c r="I6" s="131">
        <f>2C!I5/2C!I5</f>
        <v>1</v>
      </c>
      <c r="J6" s="132">
        <f>2C!J5/2C!J5</f>
        <v>1</v>
      </c>
      <c r="K6" s="130">
        <f>2C!K5/2C!K5</f>
        <v>1</v>
      </c>
      <c r="L6" s="319"/>
      <c r="M6" s="319"/>
      <c r="N6" s="320"/>
    </row>
    <row r="7" spans="2:14" ht="15">
      <c r="B7" s="285" t="s">
        <v>637</v>
      </c>
      <c r="C7" s="141">
        <f>2C!C6/2C!$C$5</f>
        <v>0.004283892118750954</v>
      </c>
      <c r="D7" s="133">
        <f>2C!D6/2C!D5</f>
        <v>0.0037435066983532777</v>
      </c>
      <c r="E7" s="133">
        <f>2C!E6/2C!E5</f>
        <v>0.004508422005515648</v>
      </c>
      <c r="F7" s="140">
        <f>2C!F6/2C!F5</f>
        <v>0.002524129136279235</v>
      </c>
      <c r="G7" s="141">
        <f>2C!G6/2C!G5</f>
        <v>0.004698465116257165</v>
      </c>
      <c r="H7" s="133">
        <f>2C!H6/2C!H5</f>
        <v>0.0047998584098824315</v>
      </c>
      <c r="I7" s="133">
        <f>2C!I6/2C!I5</f>
        <v>0.004224253649672813</v>
      </c>
      <c r="J7" s="140">
        <f>2C!J6/2C!J5</f>
        <v>0.005306353011477296</v>
      </c>
      <c r="K7" s="141">
        <f>2C!K6/2C!K5</f>
        <v>0.0039678587752213</v>
      </c>
      <c r="L7" s="256"/>
      <c r="M7" s="256"/>
      <c r="N7" s="111"/>
    </row>
    <row r="8" spans="2:14" ht="15">
      <c r="B8" s="125" t="s">
        <v>653</v>
      </c>
      <c r="C8" s="138">
        <f>2C!C7/2C!$C$5</f>
        <v>0.004283892118750954</v>
      </c>
      <c r="D8" s="137"/>
      <c r="E8" s="137"/>
      <c r="F8" s="139"/>
      <c r="G8" s="138"/>
      <c r="H8" s="137"/>
      <c r="I8" s="137"/>
      <c r="J8" s="139"/>
      <c r="K8" s="317"/>
      <c r="L8" s="256"/>
      <c r="M8" s="256"/>
      <c r="N8" s="111"/>
    </row>
    <row r="9" spans="2:14" ht="15">
      <c r="B9" s="285" t="s">
        <v>634</v>
      </c>
      <c r="C9" s="141">
        <f>2C!C8/2C!$C$5</f>
        <v>0.16085228107390628</v>
      </c>
      <c r="D9" s="133">
        <f>2C!D8/2C!D5</f>
        <v>0.16011669832990996</v>
      </c>
      <c r="E9" s="133">
        <f>2C!E8/2C!E5</f>
        <v>0.16555854703153838</v>
      </c>
      <c r="F9" s="140">
        <f>2C!F8/2C!F5</f>
        <v>0.16325653251647104</v>
      </c>
      <c r="G9" s="141">
        <f>2C!G8/2C!G5</f>
        <v>0.16158641544764343</v>
      </c>
      <c r="H9" s="133">
        <f>2C!H8/2C!H5</f>
        <v>0.16041461685085415</v>
      </c>
      <c r="I9" s="133">
        <f>2C!I8/2C!I5</f>
        <v>0.16816255782152162</v>
      </c>
      <c r="J9" s="140">
        <f>2C!J8/2C!J5</f>
        <v>0.16580736722446435</v>
      </c>
      <c r="K9" s="141">
        <f>2C!K8/2C!K5</f>
        <v>0.16566868070240656</v>
      </c>
      <c r="L9" s="256"/>
      <c r="M9" s="256"/>
      <c r="N9" s="111"/>
    </row>
    <row r="10" spans="2:14" ht="15">
      <c r="B10" s="125" t="s">
        <v>654</v>
      </c>
      <c r="C10" s="138">
        <f>2C!C9/2C!$C$5</f>
        <v>0.003405577759701749</v>
      </c>
      <c r="D10" s="137"/>
      <c r="E10" s="137"/>
      <c r="F10" s="139"/>
      <c r="G10" s="138"/>
      <c r="H10" s="137"/>
      <c r="I10" s="137"/>
      <c r="J10" s="139"/>
      <c r="K10" s="317"/>
      <c r="L10" s="256"/>
      <c r="M10" s="256"/>
      <c r="N10" s="111"/>
    </row>
    <row r="11" spans="2:14" ht="15">
      <c r="B11" s="125" t="s">
        <v>632</v>
      </c>
      <c r="C11" s="138">
        <f>2C!C10/2C!$C$5</f>
        <v>0.10659479781179684</v>
      </c>
      <c r="D11" s="137"/>
      <c r="E11" s="137"/>
      <c r="F11" s="139"/>
      <c r="G11" s="138"/>
      <c r="H11" s="137"/>
      <c r="I11" s="137"/>
      <c r="J11" s="139"/>
      <c r="K11" s="317"/>
      <c r="L11" s="256"/>
      <c r="M11" s="256"/>
      <c r="N11" s="111"/>
    </row>
    <row r="12" spans="2:14" ht="15">
      <c r="B12" s="125" t="s">
        <v>282</v>
      </c>
      <c r="C12" s="138">
        <f>2C!C11/2C!$C$5</f>
        <v>0.0508519055024077</v>
      </c>
      <c r="D12" s="137"/>
      <c r="E12" s="137"/>
      <c r="F12" s="139"/>
      <c r="G12" s="138"/>
      <c r="H12" s="137"/>
      <c r="I12" s="137"/>
      <c r="J12" s="139"/>
      <c r="K12" s="317"/>
      <c r="L12" s="256"/>
      <c r="M12" s="256"/>
      <c r="N12" s="111"/>
    </row>
    <row r="13" spans="2:14" ht="15">
      <c r="B13" s="285" t="s">
        <v>631</v>
      </c>
      <c r="C13" s="141">
        <f>2C!C12/2C!$C$5</f>
        <v>0.8286053318792219</v>
      </c>
      <c r="D13" s="133">
        <f>2C!D12/2C!D5</f>
        <v>0.8283926989935528</v>
      </c>
      <c r="E13" s="133">
        <f>2C!E12/2C!E5</f>
        <v>0.8233958892285812</v>
      </c>
      <c r="F13" s="140">
        <f>2C!F12/2C!F5</f>
        <v>0.8285804628179375</v>
      </c>
      <c r="G13" s="141">
        <f>2C!G12/2C!G5</f>
        <v>0.8287397338078031</v>
      </c>
      <c r="H13" s="133">
        <f>2C!H12/2C!H5</f>
        <v>0.8299337344277069</v>
      </c>
      <c r="I13" s="133">
        <f>2C!I12/2C!I5</f>
        <v>0.8255984049203332</v>
      </c>
      <c r="J13" s="140">
        <f>2C!J12/2C!J5</f>
        <v>0.8262448910041993</v>
      </c>
      <c r="K13" s="141">
        <f>2C!K12/2C!K5</f>
        <v>0.8255772635559991</v>
      </c>
      <c r="L13" s="256"/>
      <c r="M13" s="256"/>
      <c r="N13" s="111"/>
    </row>
    <row r="14" spans="2:14" ht="15">
      <c r="B14" s="125" t="s">
        <v>281</v>
      </c>
      <c r="C14" s="138">
        <f>2C!C13/2C!$C$5</f>
        <v>0.20045296775171967</v>
      </c>
      <c r="D14" s="137"/>
      <c r="E14" s="137"/>
      <c r="F14" s="139"/>
      <c r="G14" s="138"/>
      <c r="H14" s="137"/>
      <c r="I14" s="137"/>
      <c r="J14" s="139"/>
      <c r="K14" s="317"/>
      <c r="L14" s="256"/>
      <c r="M14" s="256"/>
      <c r="N14" s="111"/>
    </row>
    <row r="15" spans="2:14" ht="15">
      <c r="B15" s="125" t="s">
        <v>655</v>
      </c>
      <c r="C15" s="138">
        <f>2C!C14/2C!$C$5</f>
        <v>0.07192574523606571</v>
      </c>
      <c r="D15" s="137"/>
      <c r="E15" s="137"/>
      <c r="F15" s="139"/>
      <c r="G15" s="138"/>
      <c r="H15" s="137"/>
      <c r="I15" s="137"/>
      <c r="J15" s="139"/>
      <c r="K15" s="317"/>
      <c r="L15" s="256"/>
      <c r="M15" s="256"/>
      <c r="N15" s="111"/>
    </row>
    <row r="16" spans="2:14" ht="15">
      <c r="B16" s="125" t="s">
        <v>656</v>
      </c>
      <c r="C16" s="138">
        <f>2C!C15/2C!$C$5</f>
        <v>0.08905085475794416</v>
      </c>
      <c r="D16" s="137"/>
      <c r="E16" s="137"/>
      <c r="F16" s="139"/>
      <c r="G16" s="138"/>
      <c r="H16" s="137"/>
      <c r="I16" s="137"/>
      <c r="J16" s="139"/>
      <c r="K16" s="317"/>
      <c r="L16" s="256"/>
      <c r="M16" s="256"/>
      <c r="N16" s="111"/>
    </row>
    <row r="17" spans="2:14" ht="15">
      <c r="B17" s="125" t="s">
        <v>657</v>
      </c>
      <c r="C17" s="138">
        <f>2C!C16/2C!$C$5</f>
        <v>0.15414999374839847</v>
      </c>
      <c r="D17" s="137"/>
      <c r="E17" s="137"/>
      <c r="F17" s="139"/>
      <c r="G17" s="138"/>
      <c r="H17" s="137"/>
      <c r="I17" s="137"/>
      <c r="J17" s="139"/>
      <c r="K17" s="317"/>
      <c r="L17" s="256"/>
      <c r="M17" s="256"/>
      <c r="N17" s="111"/>
    </row>
    <row r="18" spans="2:14" ht="15">
      <c r="B18" s="125" t="s">
        <v>658</v>
      </c>
      <c r="C18" s="138">
        <f>2C!C17/2C!$C$5</f>
        <v>0.12341707310000043</v>
      </c>
      <c r="D18" s="137"/>
      <c r="E18" s="137"/>
      <c r="F18" s="139"/>
      <c r="G18" s="138"/>
      <c r="H18" s="137"/>
      <c r="I18" s="137"/>
      <c r="J18" s="139"/>
      <c r="K18" s="317"/>
      <c r="L18" s="256"/>
      <c r="M18" s="256"/>
      <c r="N18" s="111"/>
    </row>
    <row r="19" spans="2:14" ht="15">
      <c r="B19" s="125" t="s">
        <v>659</v>
      </c>
      <c r="C19" s="138">
        <f>2C!C18/2C!$C$5</f>
        <v>0.12121688968799517</v>
      </c>
      <c r="D19" s="133"/>
      <c r="E19" s="133"/>
      <c r="F19" s="140"/>
      <c r="G19" s="141"/>
      <c r="H19" s="133"/>
      <c r="I19" s="133"/>
      <c r="J19" s="140"/>
      <c r="K19" s="317"/>
      <c r="L19" s="256"/>
      <c r="M19" s="256"/>
      <c r="N19" s="111"/>
    </row>
    <row r="20" spans="2:14" ht="15">
      <c r="B20" s="125" t="s">
        <v>660</v>
      </c>
      <c r="C20" s="138">
        <f>2C!C19/2C!$C$5</f>
        <v>0.0683918075970983</v>
      </c>
      <c r="D20" s="137"/>
      <c r="E20" s="133"/>
      <c r="F20" s="140"/>
      <c r="G20" s="141"/>
      <c r="H20" s="133"/>
      <c r="I20" s="133"/>
      <c r="J20" s="140"/>
      <c r="K20" s="317"/>
      <c r="L20" s="256"/>
      <c r="M20" s="256"/>
      <c r="N20" s="111"/>
    </row>
    <row r="21" spans="2:14" ht="15.75" thickBot="1">
      <c r="B21" s="286" t="s">
        <v>661</v>
      </c>
      <c r="C21" s="141">
        <f>2C!C20/2C!$C$5</f>
        <v>0.006258494928120845</v>
      </c>
      <c r="D21" s="133">
        <f>2C!D20/2C!D5</f>
        <v>0.007747095978183909</v>
      </c>
      <c r="E21" s="133">
        <f>2C!E20/2C!E5</f>
        <v>0.006537141734364729</v>
      </c>
      <c r="F21" s="140">
        <f>2C!F20/2C!F5</f>
        <v>0.00563887552931223</v>
      </c>
      <c r="G21" s="141">
        <f>2C!G20/2C!G5</f>
        <v>0.004975385628296378</v>
      </c>
      <c r="H21" s="133">
        <f>2C!H20/2C!H5</f>
        <v>0.0048517903115564785</v>
      </c>
      <c r="I21" s="133">
        <f>2C!I20/2C!I5</f>
        <v>0.0020147836084723255</v>
      </c>
      <c r="J21" s="140">
        <f>2C!J20/2C!J5</f>
        <v>0.002641388759859107</v>
      </c>
      <c r="K21" s="141">
        <f>2C!K20/2C!K5</f>
        <v>0.004786196966373027</v>
      </c>
      <c r="L21" s="256"/>
      <c r="M21" s="256"/>
      <c r="N21" s="111"/>
    </row>
    <row r="22" spans="2:14" s="35" customFormat="1" ht="15">
      <c r="B22" s="124" t="s">
        <v>662</v>
      </c>
      <c r="C22" s="130">
        <f>2C!C21/2C!$C$21</f>
        <v>1</v>
      </c>
      <c r="D22" s="131">
        <f>2C!D21/2C!$D$21</f>
        <v>1</v>
      </c>
      <c r="E22" s="131">
        <f>2C!E21/2C!$E$21</f>
        <v>1</v>
      </c>
      <c r="F22" s="132">
        <f>2C!F21/2C!$F$21</f>
        <v>1</v>
      </c>
      <c r="G22" s="130">
        <f>2C!G21/2C!$G$21</f>
        <v>1</v>
      </c>
      <c r="H22" s="131">
        <f>2C!H21/2C!$H$21</f>
        <v>1</v>
      </c>
      <c r="I22" s="131">
        <f>2C!I21/2C!$I$21</f>
        <v>1</v>
      </c>
      <c r="J22" s="132">
        <f>2C!J21/2C!$J$21</f>
        <v>1</v>
      </c>
      <c r="K22" s="130">
        <f>2C!K21/2C!$K$21</f>
        <v>1</v>
      </c>
      <c r="L22" s="322"/>
      <c r="M22" s="322"/>
      <c r="N22" s="323"/>
    </row>
    <row r="23" spans="2:14" s="35" customFormat="1" ht="15">
      <c r="B23" s="285" t="s">
        <v>637</v>
      </c>
      <c r="C23" s="141">
        <f>2C!C22/2C!$C$21</f>
        <v>0.007176580282629836</v>
      </c>
      <c r="D23" s="133">
        <f>2C!D22/2C!$D$21</f>
        <v>0.006191428477760969</v>
      </c>
      <c r="E23" s="133">
        <f>2C!E22/2C!$E$21</f>
        <v>0.007430460854147305</v>
      </c>
      <c r="F23" s="140">
        <f>2C!F22/2C!$F$21</f>
        <v>0.004061836534916538</v>
      </c>
      <c r="G23" s="141">
        <f>2C!G22/2C!$G$21</f>
        <v>0.007544321004839351</v>
      </c>
      <c r="H23" s="133">
        <f>2C!H22/2C!$H$21</f>
        <v>0.006905953250249529</v>
      </c>
      <c r="I23" s="133">
        <f>2C!I22/2C!$I$21</f>
        <v>0.006992313842650934</v>
      </c>
      <c r="J23" s="140">
        <f>2C!J22/2C!$J$21</f>
        <v>0.00854284866688916</v>
      </c>
      <c r="K23" s="141">
        <f>2C!K22/2C!$K$21</f>
        <v>0.005065182314121554</v>
      </c>
      <c r="L23" s="253"/>
      <c r="M23" s="253"/>
      <c r="N23" s="266"/>
    </row>
    <row r="24" spans="2:14" ht="15">
      <c r="B24" s="125" t="s">
        <v>653</v>
      </c>
      <c r="C24" s="138">
        <f>2C!C23/2C!$C$21</f>
        <v>0.007176580282629836</v>
      </c>
      <c r="D24" s="137">
        <f>2C!D23/2C!$D$21</f>
        <v>0.006191428477760969</v>
      </c>
      <c r="E24" s="137">
        <f>2C!E23/2C!$E$21</f>
        <v>0.007430460854147305</v>
      </c>
      <c r="F24" s="139">
        <f>2C!F23/2C!$F$21</f>
        <v>0.004061836534916538</v>
      </c>
      <c r="G24" s="138">
        <f>2C!G23/2C!$G$21</f>
        <v>0.007544321004839351</v>
      </c>
      <c r="H24" s="137">
        <f>2C!H23/2C!$H$21</f>
        <v>0.006905953250249529</v>
      </c>
      <c r="I24" s="137">
        <f>2C!I23/2C!$I$21</f>
        <v>0.006992313842650934</v>
      </c>
      <c r="J24" s="139">
        <f>2C!J23/2C!$J$21</f>
        <v>0.00854284866688916</v>
      </c>
      <c r="K24" s="138">
        <f>2C!K23/2C!$K$21</f>
        <v>0.005065182314121554</v>
      </c>
      <c r="L24" s="256"/>
      <c r="M24" s="256"/>
      <c r="N24" s="111"/>
    </row>
    <row r="25" spans="2:14" s="35" customFormat="1" ht="15">
      <c r="B25" s="285" t="s">
        <v>634</v>
      </c>
      <c r="C25" s="141">
        <f>2C!C24/2C!$C$21</f>
        <v>0.20946085717433746</v>
      </c>
      <c r="D25" s="133">
        <f>2C!D24/2C!$D$21</f>
        <v>0.19859745539186904</v>
      </c>
      <c r="E25" s="133">
        <f>2C!E24/2C!$E$21</f>
        <v>0.2097377685070935</v>
      </c>
      <c r="F25" s="140">
        <f>2C!F24/2C!$F$21</f>
        <v>0.20637731643338122</v>
      </c>
      <c r="G25" s="141">
        <f>2C!G24/2C!$G$21</f>
        <v>0.20384046402924763</v>
      </c>
      <c r="H25" s="133">
        <f>2C!H24/2C!$H$21</f>
        <v>0.20589297120164404</v>
      </c>
      <c r="I25" s="133">
        <f>2C!I24/2C!$I$21</f>
        <v>0.22247370222062826</v>
      </c>
      <c r="J25" s="140">
        <f>2C!J24/2C!$J$21</f>
        <v>0.2168180301176185</v>
      </c>
      <c r="K25" s="141">
        <f>2C!K24/2C!$K$21</f>
        <v>0.21215413248187956</v>
      </c>
      <c r="L25" s="253"/>
      <c r="M25" s="253"/>
      <c r="N25" s="266"/>
    </row>
    <row r="26" spans="2:14" ht="15">
      <c r="B26" s="125" t="s">
        <v>654</v>
      </c>
      <c r="C26" s="138">
        <f>2C!C25/2C!$C$21</f>
        <v>0.005331373009281781</v>
      </c>
      <c r="D26" s="137">
        <f>2C!D25/2C!$D$21</f>
        <v>0.0048255845390553454</v>
      </c>
      <c r="E26" s="137">
        <f>2C!E25/2C!$E$21</f>
        <v>0.004268739646403084</v>
      </c>
      <c r="F26" s="139">
        <f>2C!F25/2C!$F$21</f>
        <v>0.0032748954347245705</v>
      </c>
      <c r="G26" s="138">
        <f>2C!G25/2C!$G$21</f>
        <v>0.005465954203195886</v>
      </c>
      <c r="H26" s="137">
        <f>2C!H25/2C!$H$21</f>
        <v>0.004165216865718211</v>
      </c>
      <c r="I26" s="137">
        <f>2C!I25/2C!$I$21</f>
        <v>0.004281100805138143</v>
      </c>
      <c r="J26" s="139">
        <f>2C!J25/2C!$J$21</f>
        <v>0.004227389031037935</v>
      </c>
      <c r="K26" s="138">
        <f>2C!K25/2C!$K$21</f>
        <v>0.004063756584395516</v>
      </c>
      <c r="L26" s="256"/>
      <c r="M26" s="256"/>
      <c r="N26" s="111"/>
    </row>
    <row r="27" spans="2:14" ht="15">
      <c r="B27" s="125" t="s">
        <v>632</v>
      </c>
      <c r="C27" s="138">
        <f>2C!C26/2C!$C$21</f>
        <v>0.11979083876581459</v>
      </c>
      <c r="D27" s="137">
        <f>2C!D26/2C!$D$21</f>
        <v>0.11149850706615615</v>
      </c>
      <c r="E27" s="137">
        <f>2C!E26/2C!$E$21</f>
        <v>0.11245576710428772</v>
      </c>
      <c r="F27" s="139">
        <f>2C!F26/2C!$F$21</f>
        <v>0.11061798395606351</v>
      </c>
      <c r="G27" s="138">
        <f>2C!G26/2C!$G$21</f>
        <v>0.10316967657820231</v>
      </c>
      <c r="H27" s="137">
        <f>2C!H26/2C!$H$21</f>
        <v>0.11117767943635007</v>
      </c>
      <c r="I27" s="137">
        <f>2C!I26/2C!$I$21</f>
        <v>0.12084927761307963</v>
      </c>
      <c r="J27" s="139">
        <f>2C!J26/2C!$J$21</f>
        <v>0.12407167683060441</v>
      </c>
      <c r="K27" s="138">
        <f>2C!K26/2C!$K$21</f>
        <v>0.11618032492978067</v>
      </c>
      <c r="L27" s="256"/>
      <c r="M27" s="256"/>
      <c r="N27" s="111"/>
    </row>
    <row r="28" spans="2:14" ht="15">
      <c r="B28" s="125" t="s">
        <v>282</v>
      </c>
      <c r="C28" s="138">
        <f>2C!C27/2C!$C$21</f>
        <v>0.0843386453992411</v>
      </c>
      <c r="D28" s="137">
        <f>2C!D27/2C!$D$21</f>
        <v>0.08227336378665756</v>
      </c>
      <c r="E28" s="137">
        <f>2C!E27/2C!$E$21</f>
        <v>0.09301326175640269</v>
      </c>
      <c r="F28" s="139">
        <f>2C!F27/2C!$F$21</f>
        <v>0.09248443704259314</v>
      </c>
      <c r="G28" s="138">
        <f>2C!G27/2C!$G$21</f>
        <v>0.09520483324784942</v>
      </c>
      <c r="H28" s="137">
        <f>2C!H27/2C!$H$21</f>
        <v>0.09055007489957576</v>
      </c>
      <c r="I28" s="137">
        <f>2C!I27/2C!$I$21</f>
        <v>0.09734332380241048</v>
      </c>
      <c r="J28" s="139">
        <f>2C!J27/2C!$J$21</f>
        <v>0.08851896425597616</v>
      </c>
      <c r="K28" s="138">
        <f>2C!K27/2C!$K$21</f>
        <v>0.09191005096770338</v>
      </c>
      <c r="L28" s="256"/>
      <c r="M28" s="256"/>
      <c r="N28" s="111"/>
    </row>
    <row r="29" spans="2:14" s="35" customFormat="1" ht="15">
      <c r="B29" s="285" t="s">
        <v>631</v>
      </c>
      <c r="C29" s="141">
        <f>2C!C28/2C!$C$21</f>
        <v>0.7778918300040196</v>
      </c>
      <c r="D29" s="133">
        <f>2C!D28/2C!$D$21</f>
        <v>0.7860308396321247</v>
      </c>
      <c r="E29" s="133">
        <f>2C!E28/2C!$E$21</f>
        <v>0.7742006877575659</v>
      </c>
      <c r="F29" s="140">
        <f>2C!F28/2C!$F$21</f>
        <v>0.7853193319687936</v>
      </c>
      <c r="G29" s="141">
        <f>2C!G28/2C!$G$21</f>
        <v>0.7823730083189014</v>
      </c>
      <c r="H29" s="133">
        <f>2C!H28/2C!$H$21</f>
        <v>0.7837579003941825</v>
      </c>
      <c r="I29" s="133">
        <f>2C!I28/2C!$I$21</f>
        <v>0.7696233914511241</v>
      </c>
      <c r="J29" s="140">
        <f>2C!J28/2C!$J$21</f>
        <v>0.771550750580676</v>
      </c>
      <c r="K29" s="141">
        <f>2C!K28/2C!$K$21</f>
        <v>0.7773057123099383</v>
      </c>
      <c r="L29" s="253"/>
      <c r="M29" s="253"/>
      <c r="N29" s="266"/>
    </row>
    <row r="30" spans="2:14" ht="15">
      <c r="B30" s="125" t="s">
        <v>281</v>
      </c>
      <c r="C30" s="138">
        <f>2C!C29/2C!$C$21</f>
        <v>0.1844858874523728</v>
      </c>
      <c r="D30" s="137">
        <f>2C!D29/2C!$D$21</f>
        <v>0.19430662770662116</v>
      </c>
      <c r="E30" s="137">
        <f>2C!E29/2C!$E$21</f>
        <v>0.19974964160226047</v>
      </c>
      <c r="F30" s="139">
        <f>2C!F29/2C!$F$21</f>
        <v>0.19342647800421228</v>
      </c>
      <c r="G30" s="138">
        <f>2C!G29/2C!$G$21</f>
        <v>0.19327557212564003</v>
      </c>
      <c r="H30" s="137">
        <f>2C!H29/2C!$H$21</f>
        <v>0.1996351402345492</v>
      </c>
      <c r="I30" s="137">
        <f>2C!I29/2C!$I$21</f>
        <v>0.17196378688022954</v>
      </c>
      <c r="J30" s="139">
        <f>2C!J29/2C!$J$21</f>
        <v>0.18484123693268203</v>
      </c>
      <c r="K30" s="138">
        <f>2C!K29/2C!$K$21</f>
        <v>0.18079277402610708</v>
      </c>
      <c r="L30" s="256"/>
      <c r="M30" s="256"/>
      <c r="N30" s="111"/>
    </row>
    <row r="31" spans="2:14" ht="15">
      <c r="B31" s="125" t="s">
        <v>655</v>
      </c>
      <c r="C31" s="138">
        <f>2C!C30/2C!$C$21</f>
        <v>0.06224711144712242</v>
      </c>
      <c r="D31" s="137">
        <f>2C!D30/2C!$D$21</f>
        <v>0.06465023027328375</v>
      </c>
      <c r="E31" s="137">
        <f>2C!E30/2C!$E$21</f>
        <v>0.06684710665068055</v>
      </c>
      <c r="F31" s="139">
        <f>2C!F30/2C!$F$21</f>
        <v>0.05917695368616433</v>
      </c>
      <c r="G31" s="138">
        <f>2C!G30/2C!$G$21</f>
        <v>0.06802471132981616</v>
      </c>
      <c r="H31" s="137">
        <f>2C!H30/2C!$H$21</f>
        <v>0.06866869883836231</v>
      </c>
      <c r="I31" s="137">
        <f>2C!I30/2C!$I$21</f>
        <v>0.08043772600296786</v>
      </c>
      <c r="J31" s="139">
        <f>2C!J30/2C!$J$21</f>
        <v>0.06842116795949257</v>
      </c>
      <c r="K31" s="138">
        <f>2C!K30/2C!$K$21</f>
        <v>0.06442847020054127</v>
      </c>
      <c r="L31" s="256"/>
      <c r="M31" s="256"/>
      <c r="N31" s="111"/>
    </row>
    <row r="32" spans="2:14" ht="15">
      <c r="B32" s="125" t="s">
        <v>656</v>
      </c>
      <c r="C32" s="138">
        <f>2C!C31/2C!$C$21</f>
        <v>0.13107634768286475</v>
      </c>
      <c r="D32" s="137">
        <f>2C!D31/2C!$D$21</f>
        <v>0.1237357534770904</v>
      </c>
      <c r="E32" s="137">
        <f>2C!E31/2C!$E$21</f>
        <v>0.12239938030264329</v>
      </c>
      <c r="F32" s="139">
        <f>2C!F31/2C!$F$21</f>
        <v>0.13186751251181258</v>
      </c>
      <c r="G32" s="138">
        <f>2C!G31/2C!$G$21</f>
        <v>0.13862146427880212</v>
      </c>
      <c r="H32" s="137">
        <f>2C!H31/2C!$H$21</f>
        <v>0.11793824419712065</v>
      </c>
      <c r="I32" s="137">
        <f>2C!I31/2C!$I$21</f>
        <v>0.11992593518753106</v>
      </c>
      <c r="J32" s="139">
        <f>2C!J31/2C!$J$21</f>
        <v>0.12133685278640223</v>
      </c>
      <c r="K32" s="138">
        <f>2C!K31/2C!$K$21</f>
        <v>0.11515157982805871</v>
      </c>
      <c r="L32" s="256"/>
      <c r="M32" s="256"/>
      <c r="N32" s="111"/>
    </row>
    <row r="33" spans="2:14" ht="15">
      <c r="B33" s="125" t="s">
        <v>657</v>
      </c>
      <c r="C33" s="138">
        <f>2C!C32/2C!$C$21</f>
        <v>0.15657827062662577</v>
      </c>
      <c r="D33" s="137">
        <f>2C!D32/2C!$D$21</f>
        <v>0.15631717723315272</v>
      </c>
      <c r="E33" s="137">
        <f>2C!E32/2C!$E$21</f>
        <v>0.1578414430095592</v>
      </c>
      <c r="F33" s="139">
        <f>2C!F32/2C!$F$21</f>
        <v>0.14483742059607504</v>
      </c>
      <c r="G33" s="138">
        <f>2C!G32/2C!$G$21</f>
        <v>0.14951867750326783</v>
      </c>
      <c r="H33" s="137">
        <f>2C!H32/2C!$H$21</f>
        <v>0.1511133654494873</v>
      </c>
      <c r="I33" s="137">
        <f>2C!I32/2C!$I$21</f>
        <v>0.15266490196530041</v>
      </c>
      <c r="J33" s="139">
        <f>2C!J32/2C!$J$21</f>
        <v>0.16136304641700125</v>
      </c>
      <c r="K33" s="138">
        <f>2C!K32/2C!$K$21</f>
        <v>0.15762594657355314</v>
      </c>
      <c r="L33" s="256"/>
      <c r="M33" s="256"/>
      <c r="N33" s="111"/>
    </row>
    <row r="34" spans="2:14" ht="15">
      <c r="B34" s="125" t="s">
        <v>658</v>
      </c>
      <c r="C34" s="138">
        <f>2C!C33/2C!$C$21</f>
        <v>0.08007816327623803</v>
      </c>
      <c r="D34" s="137">
        <f>2C!D33/2C!$D$21</f>
        <v>0.07589928348542255</v>
      </c>
      <c r="E34" s="137">
        <f>2C!E33/2C!$E$21</f>
        <v>0.07268256235871058</v>
      </c>
      <c r="F34" s="139">
        <f>2C!F33/2C!$F$21</f>
        <v>0.08112443161833569</v>
      </c>
      <c r="G34" s="138">
        <f>2C!G33/2C!$G$21</f>
        <v>0.07198288816906837</v>
      </c>
      <c r="H34" s="137">
        <f>2C!H33/2C!$H$21</f>
        <v>0.07320678000434531</v>
      </c>
      <c r="I34" s="137">
        <f>2C!I33/2C!$I$21</f>
        <v>0.07348777486402806</v>
      </c>
      <c r="J34" s="139">
        <f>2C!J33/2C!$J$21</f>
        <v>0.069914154336782</v>
      </c>
      <c r="K34" s="138">
        <f>2C!K33/2C!$K$21</f>
        <v>0.08467127111915515</v>
      </c>
      <c r="L34" s="256"/>
      <c r="M34" s="256"/>
      <c r="N34" s="111"/>
    </row>
    <row r="35" spans="2:14" ht="15">
      <c r="B35" s="125" t="s">
        <v>659</v>
      </c>
      <c r="C35" s="138">
        <f>2C!C34/2C!$C$21</f>
        <v>0.089999255297513</v>
      </c>
      <c r="D35" s="137">
        <f>2C!D34/2C!$D$21</f>
        <v>0.09615788270346838</v>
      </c>
      <c r="E35" s="137">
        <f>2C!E34/2C!$E$21</f>
        <v>0.07852592236975997</v>
      </c>
      <c r="F35" s="139">
        <f>2C!F34/2C!$F$21</f>
        <v>0.10425338062607796</v>
      </c>
      <c r="G35" s="138">
        <f>2C!G34/2C!$G$21</f>
        <v>0.09667666138714681</v>
      </c>
      <c r="H35" s="137">
        <f>2C!H34/2C!$H$21</f>
        <v>0.10853495776382702</v>
      </c>
      <c r="I35" s="137">
        <f>2C!I34/2C!$I$21</f>
        <v>0.09748562958380906</v>
      </c>
      <c r="J35" s="139">
        <f>2C!J34/2C!$J$21</f>
        <v>0.09527385322801943</v>
      </c>
      <c r="K35" s="138">
        <f>2C!K34/2C!$K$21</f>
        <v>0.10228842426984709</v>
      </c>
      <c r="L35" s="256"/>
      <c r="M35" s="256"/>
      <c r="N35" s="111"/>
    </row>
    <row r="36" spans="2:14" ht="15">
      <c r="B36" s="125" t="s">
        <v>660</v>
      </c>
      <c r="C36" s="138">
        <f>2C!C35/2C!$C$21</f>
        <v>0.0734267942212829</v>
      </c>
      <c r="D36" s="137">
        <f>2C!D35/2C!$D$21</f>
        <v>0.07496388475308581</v>
      </c>
      <c r="E36" s="137">
        <f>2C!E35/2C!$E$21</f>
        <v>0.07615463146395181</v>
      </c>
      <c r="F36" s="139">
        <f>2C!F35/2C!$F$21</f>
        <v>0.07063315492611569</v>
      </c>
      <c r="G36" s="138">
        <f>2C!G35/2C!$G$21</f>
        <v>0.06427303352516006</v>
      </c>
      <c r="H36" s="137">
        <f>2C!H35/2C!$H$21</f>
        <v>0.0646607139064907</v>
      </c>
      <c r="I36" s="137">
        <f>2C!I35/2C!$I$21</f>
        <v>0.07365763696725816</v>
      </c>
      <c r="J36" s="139">
        <f>2C!J35/2C!$J$21</f>
        <v>0.07040043892029653</v>
      </c>
      <c r="K36" s="138">
        <f>2C!K35/2C!$K$21</f>
        <v>0.07234724629267585</v>
      </c>
      <c r="L36" s="256"/>
      <c r="M36" s="256"/>
      <c r="N36" s="111"/>
    </row>
    <row r="37" spans="2:14" s="35" customFormat="1" ht="15.75" thickBot="1">
      <c r="B37" s="286" t="s">
        <v>661</v>
      </c>
      <c r="C37" s="321">
        <f>2C!C36/2C!$C$21</f>
        <v>0.005470732539013047</v>
      </c>
      <c r="D37" s="142">
        <f>2C!D36/2C!$D$21</f>
        <v>0.009180276498245222</v>
      </c>
      <c r="E37" s="142">
        <f>2C!E36/2C!$E$21</f>
        <v>0.008631082881193334</v>
      </c>
      <c r="F37" s="143">
        <f>2C!F36/2C!$F$21</f>
        <v>0.0042415150629086735</v>
      </c>
      <c r="G37" s="321">
        <f>2C!G36/2C!$G$21</f>
        <v>0.006242206647011637</v>
      </c>
      <c r="H37" s="142">
        <f>2C!H36/2C!$H$21</f>
        <v>0.003443175153923937</v>
      </c>
      <c r="I37" s="142">
        <f>2C!I36/2C!$I$21</f>
        <v>0.0009105924855966807</v>
      </c>
      <c r="J37" s="143">
        <f>2C!J36/2C!$J$21</f>
        <v>0.0030883706348162907</v>
      </c>
      <c r="K37" s="321">
        <f>2C!K36/2C!$K$21</f>
        <v>0.005474972894060598</v>
      </c>
      <c r="L37" s="324"/>
      <c r="M37" s="324"/>
      <c r="N37" s="325"/>
    </row>
    <row r="38" spans="2:14" s="35" customFormat="1" ht="15">
      <c r="B38" s="318" t="s">
        <v>663</v>
      </c>
      <c r="C38" s="130">
        <f>2C!C37/2C!$C$37</f>
        <v>1</v>
      </c>
      <c r="D38" s="131">
        <f>2C!D37/2C!$D$37</f>
        <v>1</v>
      </c>
      <c r="E38" s="131">
        <f>2C!E37/2C!$E$37</f>
        <v>1</v>
      </c>
      <c r="F38" s="132">
        <f>2C!F37/2C!$F$37</f>
        <v>1</v>
      </c>
      <c r="G38" s="130">
        <f>2C!G37/2C!$G$37</f>
        <v>1</v>
      </c>
      <c r="H38" s="131">
        <f>2C!H37/2C!$H$37</f>
        <v>1</v>
      </c>
      <c r="I38" s="131">
        <f>2C!I37/2C!$I$37</f>
        <v>1</v>
      </c>
      <c r="J38" s="132">
        <f>2C!J37/2C!$J$37</f>
        <v>1</v>
      </c>
      <c r="K38" s="130">
        <f>2C!K37/2C!$K$37</f>
        <v>1</v>
      </c>
      <c r="L38" s="322"/>
      <c r="M38" s="322"/>
      <c r="N38" s="323"/>
    </row>
    <row r="39" spans="2:14" s="35" customFormat="1" ht="15">
      <c r="B39" s="285" t="s">
        <v>637</v>
      </c>
      <c r="C39" s="141">
        <f>2C!C38/2C!$C$37</f>
        <v>0.0008075561717336498</v>
      </c>
      <c r="D39" s="133">
        <f>2C!D38/2C!$D$37</f>
        <v>0.0007655337837102906</v>
      </c>
      <c r="E39" s="133">
        <f>2C!E38/2C!$E$37</f>
        <v>0.0007550674484170836</v>
      </c>
      <c r="F39" s="140">
        <f>2C!F38/2C!$F$37</f>
        <v>0.000565638945320849</v>
      </c>
      <c r="G39" s="141">
        <f>2C!G38/2C!$G$37</f>
        <v>0.0010272626335778453</v>
      </c>
      <c r="H39" s="133">
        <f>2C!H38/2C!$H$37</f>
        <v>0.002005447925816308</v>
      </c>
      <c r="I39" s="133">
        <f>2C!I38/2C!$I$37</f>
        <v>0.0006210392020288708</v>
      </c>
      <c r="J39" s="140">
        <f>2C!J38/2C!$J$37</f>
        <v>0.0012872747138430174</v>
      </c>
      <c r="K39" s="141">
        <f>2C!K38/2C!$K$37</f>
        <v>0.0025892300258440336</v>
      </c>
      <c r="L39" s="253"/>
      <c r="M39" s="253"/>
      <c r="N39" s="266"/>
    </row>
    <row r="40" spans="2:14" ht="15">
      <c r="B40" s="125" t="s">
        <v>653</v>
      </c>
      <c r="C40" s="138">
        <f>2C!C39/2C!$C$37</f>
        <v>0.0008075561717336498</v>
      </c>
      <c r="D40" s="137">
        <f>2C!D39/2C!$D$37</f>
        <v>0.0007655337837102906</v>
      </c>
      <c r="E40" s="137">
        <f>2C!E39/2C!$E$37</f>
        <v>0.0007550674484170836</v>
      </c>
      <c r="F40" s="139">
        <f>2C!F39/2C!$F$37</f>
        <v>0.000565638945320849</v>
      </c>
      <c r="G40" s="138">
        <f>2C!G39/2C!$G$37</f>
        <v>0.0010272626335778453</v>
      </c>
      <c r="H40" s="137">
        <f>2C!H39/2C!$H$37</f>
        <v>0.002005447925816308</v>
      </c>
      <c r="I40" s="137">
        <f>2C!I39/2C!$I$37</f>
        <v>0.0006210392020288708</v>
      </c>
      <c r="J40" s="139">
        <f>2C!J39/2C!$J$37</f>
        <v>0.0012872747138430174</v>
      </c>
      <c r="K40" s="138">
        <f>2C!K39/2C!$K$37</f>
        <v>0.0025892300258440336</v>
      </c>
      <c r="L40" s="256"/>
      <c r="M40" s="256"/>
      <c r="N40" s="111"/>
    </row>
    <row r="41" spans="2:14" s="35" customFormat="1" ht="15">
      <c r="B41" s="285" t="s">
        <v>634</v>
      </c>
      <c r="C41" s="141">
        <f>2C!C40/2C!$C$37</f>
        <v>0.10243611906193689</v>
      </c>
      <c r="D41" s="133">
        <f>2C!D40/2C!$D$37</f>
        <v>0.11330366156155425</v>
      </c>
      <c r="E41" s="133">
        <f>2C!E40/2C!$E$37</f>
        <v>0.10881040272401403</v>
      </c>
      <c r="F41" s="140">
        <f>2C!F40/2C!$F$37</f>
        <v>0.1083360499834842</v>
      </c>
      <c r="G41" s="141">
        <f>2C!G40/2C!$G$37</f>
        <v>0.10707797435672059</v>
      </c>
      <c r="H41" s="133">
        <f>2C!H40/2C!$H$37</f>
        <v>0.10007298941788907</v>
      </c>
      <c r="I41" s="133">
        <f>2C!I40/2C!$I$37</f>
        <v>0.09746514283633957</v>
      </c>
      <c r="J41" s="140">
        <f>2C!J40/2C!$J$37</f>
        <v>0.10246235768026817</v>
      </c>
      <c r="K41" s="141">
        <f>2C!K40/2C!$K$37</f>
        <v>0.10726641557356432</v>
      </c>
      <c r="L41" s="253"/>
      <c r="M41" s="253"/>
      <c r="N41" s="266"/>
    </row>
    <row r="42" spans="2:14" ht="15">
      <c r="B42" s="125" t="s">
        <v>654</v>
      </c>
      <c r="C42" s="138">
        <f>2C!C41/2C!$C$37</f>
        <v>0.0010912213986161115</v>
      </c>
      <c r="D42" s="137">
        <f>2C!D41/2C!$D$37</f>
        <v>0.003164171775836377</v>
      </c>
      <c r="E42" s="137">
        <f>2C!E41/2C!$E$37</f>
        <v>0.003719762567891946</v>
      </c>
      <c r="F42" s="139">
        <f>2C!F41/2C!$F$37</f>
        <v>0.002487623949412016</v>
      </c>
      <c r="G42" s="138">
        <f>2C!G41/2C!$G$37</f>
        <v>0.005620555606184715</v>
      </c>
      <c r="H42" s="137">
        <f>2C!H41/2C!$H$37</f>
        <v>0.0021311609544003083</v>
      </c>
      <c r="I42" s="137">
        <f>2C!I41/2C!$I$37</f>
        <v>0.0033268427598339683</v>
      </c>
      <c r="J42" s="139">
        <f>2C!J41/2C!$J$37</f>
        <v>0.0019173067282604941</v>
      </c>
      <c r="K42" s="138">
        <f>2C!K41/2C!$K$37</f>
        <v>0.0031898799075642734</v>
      </c>
      <c r="L42" s="256"/>
      <c r="M42" s="256"/>
      <c r="N42" s="111"/>
    </row>
    <row r="43" spans="2:14" ht="15">
      <c r="B43" s="125" t="s">
        <v>632</v>
      </c>
      <c r="C43" s="138">
        <f>2C!C42/2C!$C$37</f>
        <v>0.09073623687197853</v>
      </c>
      <c r="D43" s="137">
        <f>2C!D42/2C!$D$37</f>
        <v>0.09658208329815572</v>
      </c>
      <c r="E43" s="137">
        <f>2C!E42/2C!$E$37</f>
        <v>0.09090841079944169</v>
      </c>
      <c r="F43" s="139">
        <f>2C!F42/2C!$F$37</f>
        <v>0.0942420330186337</v>
      </c>
      <c r="G43" s="138">
        <f>2C!G42/2C!$G$37</f>
        <v>0.08611049247671673</v>
      </c>
      <c r="H43" s="137">
        <f>2C!H42/2C!$H$37</f>
        <v>0.08515323713757936</v>
      </c>
      <c r="I43" s="137">
        <f>2C!I42/2C!$I$37</f>
        <v>0.07770378250350539</v>
      </c>
      <c r="J43" s="139">
        <f>2C!J42/2C!$J$37</f>
        <v>0.08782091601631385</v>
      </c>
      <c r="K43" s="138">
        <f>2C!K42/2C!$K$37</f>
        <v>0.09207104615511676</v>
      </c>
      <c r="L43" s="256"/>
      <c r="M43" s="256"/>
      <c r="N43" s="111"/>
    </row>
    <row r="44" spans="2:14" ht="15">
      <c r="B44" s="125" t="s">
        <v>282</v>
      </c>
      <c r="C44" s="138">
        <f>2C!C43/2C!$C$37</f>
        <v>0.010608660791342244</v>
      </c>
      <c r="D44" s="137">
        <f>2C!D43/2C!$D$37</f>
        <v>0.013557406487562148</v>
      </c>
      <c r="E44" s="137">
        <f>2C!E43/2C!$E$37</f>
        <v>0.014182229356680396</v>
      </c>
      <c r="F44" s="139">
        <f>2C!F43/2C!$F$37</f>
        <v>0.011606393015438489</v>
      </c>
      <c r="G44" s="138">
        <f>2C!G43/2C!$G$37</f>
        <v>0.015346926273819146</v>
      </c>
      <c r="H44" s="137">
        <f>2C!H43/2C!$H$37</f>
        <v>0.0127885913259094</v>
      </c>
      <c r="I44" s="137">
        <f>2C!I43/2C!$I$37</f>
        <v>0.016434517573000212</v>
      </c>
      <c r="J44" s="139">
        <f>2C!J43/2C!$J$37</f>
        <v>0.012724134935693826</v>
      </c>
      <c r="K44" s="138">
        <f>2C!K43/2C!$K$37</f>
        <v>0.012005489510883293</v>
      </c>
      <c r="L44" s="256"/>
      <c r="M44" s="256"/>
      <c r="N44" s="111"/>
    </row>
    <row r="45" spans="2:14" s="35" customFormat="1" ht="15">
      <c r="B45" s="285" t="s">
        <v>631</v>
      </c>
      <c r="C45" s="141">
        <f>2C!C44/2C!$C$37</f>
        <v>0.8895511233299995</v>
      </c>
      <c r="D45" s="133">
        <f>2C!D44/2C!$D$37</f>
        <v>0.8799272173157734</v>
      </c>
      <c r="E45" s="133">
        <f>2C!E44/2C!$E$37</f>
        <v>0.8865870523834054</v>
      </c>
      <c r="F45" s="140">
        <f>2C!F44/2C!$F$37</f>
        <v>0.8836796972320393</v>
      </c>
      <c r="G45" s="141">
        <f>2C!G44/2C!$G$37</f>
        <v>0.8885535980345581</v>
      </c>
      <c r="H45" s="133">
        <f>2C!H44/2C!$H$37</f>
        <v>0.8912007924255733</v>
      </c>
      <c r="I45" s="133">
        <f>2C!I44/2C!$I$37</f>
        <v>0.898461696604147</v>
      </c>
      <c r="J45" s="140">
        <f>2C!J44/2C!$J$37</f>
        <v>0.894164040661136</v>
      </c>
      <c r="K45" s="141">
        <f>2C!K44/2C!$K$37</f>
        <v>0.8862235050387554</v>
      </c>
      <c r="L45" s="253"/>
      <c r="M45" s="253"/>
      <c r="N45" s="266"/>
    </row>
    <row r="46" spans="2:14" ht="15">
      <c r="B46" s="125" t="s">
        <v>281</v>
      </c>
      <c r="C46" s="138">
        <f>2C!C45/2C!$C$37</f>
        <v>0.21964167115454364</v>
      </c>
      <c r="D46" s="137">
        <f>2C!D45/2C!$D$37</f>
        <v>0.20897829209309263</v>
      </c>
      <c r="E46" s="137">
        <f>2C!E45/2C!$E$37</f>
        <v>0.2066277073950654</v>
      </c>
      <c r="F46" s="139">
        <f>2C!F45/2C!$F$37</f>
        <v>0.21725932818501142</v>
      </c>
      <c r="G46" s="138">
        <f>2C!G45/2C!$G$37</f>
        <v>0.23656860847165428</v>
      </c>
      <c r="H46" s="137">
        <f>2C!H45/2C!$H$37</f>
        <v>0.22084419549893172</v>
      </c>
      <c r="I46" s="137">
        <f>2C!I45/2C!$I$37</f>
        <v>0.22368814837697293</v>
      </c>
      <c r="J46" s="139">
        <f>2C!J45/2C!$J$37</f>
        <v>0.2152731481820646</v>
      </c>
      <c r="K46" s="138">
        <f>2C!K45/2C!$K$37</f>
        <v>0.21206909404300117</v>
      </c>
      <c r="L46" s="256"/>
      <c r="M46" s="256"/>
      <c r="N46" s="111"/>
    </row>
    <row r="47" spans="2:14" ht="15">
      <c r="B47" s="125" t="s">
        <v>655</v>
      </c>
      <c r="C47" s="138">
        <f>2C!C46/2C!$C$37</f>
        <v>0.08355720381451225</v>
      </c>
      <c r="D47" s="137">
        <f>2C!D46/2C!$D$37</f>
        <v>0.08547044847952456</v>
      </c>
      <c r="E47" s="137">
        <f>2C!E46/2C!$E$37</f>
        <v>0.09215777222506033</v>
      </c>
      <c r="F47" s="139">
        <f>2C!F46/2C!$F$37</f>
        <v>0.09339897191883297</v>
      </c>
      <c r="G47" s="138">
        <f>2C!G46/2C!$G$37</f>
        <v>0.0866686115453535</v>
      </c>
      <c r="H47" s="137">
        <f>2C!H46/2C!$H$37</f>
        <v>0.10311990476154352</v>
      </c>
      <c r="I47" s="137">
        <f>2C!I46/2C!$I$37</f>
        <v>0.09420682854017776</v>
      </c>
      <c r="J47" s="139">
        <f>2C!J46/2C!$J$37</f>
        <v>0.09371778542700368</v>
      </c>
      <c r="K47" s="138">
        <f>2C!K46/2C!$K$37</f>
        <v>0.0921718695281198</v>
      </c>
      <c r="L47" s="256"/>
      <c r="M47" s="256"/>
      <c r="N47" s="111"/>
    </row>
    <row r="48" spans="2:14" ht="15">
      <c r="B48" s="125" t="s">
        <v>656</v>
      </c>
      <c r="C48" s="138">
        <f>2C!C47/2C!$C$37</f>
        <v>0.03854602206622379</v>
      </c>
      <c r="D48" s="137">
        <f>2C!D47/2C!$D$37</f>
        <v>0.03641102430802842</v>
      </c>
      <c r="E48" s="137">
        <f>2C!E47/2C!$E$37</f>
        <v>0.03361626542464395</v>
      </c>
      <c r="F48" s="139">
        <f>2C!F47/2C!$F$37</f>
        <v>0.03222144980602038</v>
      </c>
      <c r="G48" s="138">
        <f>2C!G47/2C!$G$37</f>
        <v>0.03322614930736615</v>
      </c>
      <c r="H48" s="137">
        <f>2C!H47/2C!$H$37</f>
        <v>0.028671782247694764</v>
      </c>
      <c r="I48" s="137">
        <f>2C!I47/2C!$I$37</f>
        <v>0.0358692969461468</v>
      </c>
      <c r="J48" s="139">
        <f>2C!J47/2C!$J$37</f>
        <v>0.03586525268784007</v>
      </c>
      <c r="K48" s="138">
        <f>2C!K47/2C!$K$37</f>
        <v>0.03486987081200892</v>
      </c>
      <c r="L48" s="256"/>
      <c r="M48" s="256"/>
      <c r="N48" s="111"/>
    </row>
    <row r="49" spans="2:14" ht="15">
      <c r="B49" s="125" t="s">
        <v>657</v>
      </c>
      <c r="C49" s="138">
        <f>2C!C48/2C!$C$37</f>
        <v>0.15123177176149302</v>
      </c>
      <c r="D49" s="137">
        <f>2C!D48/2C!$D$37</f>
        <v>0.13797840034516354</v>
      </c>
      <c r="E49" s="137">
        <f>2C!E48/2C!$E$37</f>
        <v>0.14804451958900391</v>
      </c>
      <c r="F49" s="139">
        <f>2C!F48/2C!$F$37</f>
        <v>0.14479385482941237</v>
      </c>
      <c r="G49" s="138">
        <f>2C!G48/2C!$G$37</f>
        <v>0.14165816905669248</v>
      </c>
      <c r="H49" s="137">
        <f>2C!H48/2C!$H$37</f>
        <v>0.15900151343314153</v>
      </c>
      <c r="I49" s="137">
        <f>2C!I48/2C!$I$37</f>
        <v>0.1602655906270194</v>
      </c>
      <c r="J49" s="139">
        <f>2C!J48/2C!$J$37</f>
        <v>0.15915215691774104</v>
      </c>
      <c r="K49" s="138">
        <f>2C!K48/2C!$K$37</f>
        <v>0.1604502085381308</v>
      </c>
      <c r="L49" s="256"/>
      <c r="M49" s="256"/>
      <c r="N49" s="111"/>
    </row>
    <row r="50" spans="2:14" ht="15">
      <c r="B50" s="125" t="s">
        <v>658</v>
      </c>
      <c r="C50" s="138">
        <f>2C!C49/2C!$C$37</f>
        <v>0.17550032631968443</v>
      </c>
      <c r="D50" s="137">
        <f>2C!D49/2C!$D$37</f>
        <v>0.18272276230279608</v>
      </c>
      <c r="E50" s="137">
        <f>2C!E49/2C!$E$37</f>
        <v>0.17306808538834942</v>
      </c>
      <c r="F50" s="139">
        <f>2C!F49/2C!$F$37</f>
        <v>0.16035324368028014</v>
      </c>
      <c r="G50" s="138">
        <f>2C!G49/2C!$G$37</f>
        <v>0.15623505278943597</v>
      </c>
      <c r="H50" s="137">
        <f>2C!H49/2C!$H$37</f>
        <v>0.16146375482057987</v>
      </c>
      <c r="I50" s="137">
        <f>2C!I49/2C!$I$37</f>
        <v>0.15283132307583586</v>
      </c>
      <c r="J50" s="139">
        <f>2C!J49/2C!$J$37</f>
        <v>0.1581919337063988</v>
      </c>
      <c r="K50" s="138">
        <f>2C!K49/2C!$K$37</f>
        <v>0.17569277187585638</v>
      </c>
      <c r="L50" s="256"/>
      <c r="M50" s="256"/>
      <c r="N50" s="111"/>
    </row>
    <row r="51" spans="2:14" ht="15">
      <c r="B51" s="125" t="s">
        <v>659</v>
      </c>
      <c r="C51" s="138">
        <f>2C!C50/2C!$C$37</f>
        <v>0.15873319924656004</v>
      </c>
      <c r="D51" s="137">
        <f>2C!D50/2C!$D$37</f>
        <v>0.16487101170106475</v>
      </c>
      <c r="E51" s="137">
        <f>2C!E50/2C!$E$37</f>
        <v>0.16907365568069357</v>
      </c>
      <c r="F51" s="139">
        <f>2C!F50/2C!$F$37</f>
        <v>0.1617279406208643</v>
      </c>
      <c r="G51" s="138">
        <f>2C!G50/2C!$G$37</f>
        <v>0.16392523253613078</v>
      </c>
      <c r="H51" s="137">
        <f>2C!H50/2C!$H$37</f>
        <v>0.14310098278327563</v>
      </c>
      <c r="I51" s="137">
        <f>2C!I50/2C!$I$37</f>
        <v>0.1533522464754687</v>
      </c>
      <c r="J51" s="139">
        <f>2C!J50/2C!$J$37</f>
        <v>0.1584059562096353</v>
      </c>
      <c r="K51" s="138">
        <f>2C!K50/2C!$K$37</f>
        <v>0.14874397137903314</v>
      </c>
      <c r="L51" s="256"/>
      <c r="M51" s="256"/>
      <c r="N51" s="111"/>
    </row>
    <row r="52" spans="2:14" ht="15">
      <c r="B52" s="125" t="s">
        <v>660</v>
      </c>
      <c r="C52" s="138">
        <f>2C!C51/2C!$C$37</f>
        <v>0.06234092896698231</v>
      </c>
      <c r="D52" s="137">
        <f>2C!D51/2C!$D$37</f>
        <v>0.06349527808610339</v>
      </c>
      <c r="E52" s="137">
        <f>2C!E51/2C!$E$37</f>
        <v>0.06399904668058884</v>
      </c>
      <c r="F52" s="139">
        <f>2C!F51/2C!$F$37</f>
        <v>0.07392490819161775</v>
      </c>
      <c r="G52" s="138">
        <f>2C!G51/2C!$G$37</f>
        <v>0.07027177432792488</v>
      </c>
      <c r="H52" s="137">
        <f>2C!H51/2C!$H$37</f>
        <v>0.07499865888040627</v>
      </c>
      <c r="I52" s="137">
        <f>2C!I51/2C!$I$37</f>
        <v>0.07824826256252553</v>
      </c>
      <c r="J52" s="139">
        <f>2C!J51/2C!$J$37</f>
        <v>0.07355780753045242</v>
      </c>
      <c r="K52" s="138">
        <f>2C!K51/2C!$K$37</f>
        <v>0.06222571886260509</v>
      </c>
      <c r="L52" s="256"/>
      <c r="M52" s="256"/>
      <c r="N52" s="111"/>
    </row>
    <row r="53" spans="2:14" s="35" customFormat="1" ht="15.75" thickBot="1">
      <c r="B53" s="286" t="s">
        <v>661</v>
      </c>
      <c r="C53" s="321">
        <f>2C!C52/2C!$C$37</f>
        <v>0.007205201436329979</v>
      </c>
      <c r="D53" s="142">
        <f>2C!D52/2C!$D$37</f>
        <v>0.006003587338962096</v>
      </c>
      <c r="E53" s="142">
        <f>2C!E52/2C!$E$37</f>
        <v>0.0038474774441634835</v>
      </c>
      <c r="F53" s="143">
        <f>2C!F52/2C!$F$37</f>
        <v>0.0074186138391556</v>
      </c>
      <c r="G53" s="321">
        <f>2C!G52/2C!$G$37</f>
        <v>0.0033411649751434796</v>
      </c>
      <c r="H53" s="142">
        <f>2C!H52/2C!$H$37</f>
        <v>0.006720770230721338</v>
      </c>
      <c r="I53" s="142">
        <f>2C!I52/2C!$I$37</f>
        <v>0.00345212135748462</v>
      </c>
      <c r="J53" s="143">
        <f>2C!J52/2C!$J$37</f>
        <v>0.0020863269447528904</v>
      </c>
      <c r="K53" s="321">
        <f>2C!K52/2C!$K$37</f>
        <v>0.003920849361836316</v>
      </c>
      <c r="L53" s="324"/>
      <c r="M53" s="324"/>
      <c r="N53" s="325"/>
    </row>
  </sheetData>
  <sheetProtection/>
  <mergeCells count="3">
    <mergeCell ref="C4:F4"/>
    <mergeCell ref="G4:J4"/>
    <mergeCell ref="K4:N4"/>
  </mergeCells>
  <hyperlinks>
    <hyperlink ref="B2" location="Indice!A1" display="Regresar al índice"/>
  </hyperlink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Esther Carrillo Gonzalez</dc:creator>
  <cp:keywords/>
  <dc:description/>
  <cp:lastModifiedBy>User</cp:lastModifiedBy>
  <dcterms:created xsi:type="dcterms:W3CDTF">2020-01-08T17:19:30Z</dcterms:created>
  <dcterms:modified xsi:type="dcterms:W3CDTF">2020-06-04T20:13:38Z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